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70" windowHeight="5880"/>
  </bookViews>
  <sheets>
    <sheet name="Таблица 1" sheetId="1" r:id="rId1"/>
    <sheet name="ГОД табл 2" sheetId="4" r:id="rId2"/>
    <sheet name="таблица 3" sheetId="5" r:id="rId3"/>
  </sheets>
  <definedNames>
    <definedName name="_xlnm._FilterDatabase" localSheetId="1" hidden="1">'ГОД табл 2'!$A$7:$E$443</definedName>
    <definedName name="_xlnm._FilterDatabase" localSheetId="0" hidden="1">'Таблица 1'!$A$5:$F$502</definedName>
    <definedName name="_xlnm._FilterDatabase" localSheetId="2" hidden="1">'таблица 3'!$A$4:$F$207</definedName>
    <definedName name="_xlnm.Print_Titles" localSheetId="0">'Таблица 1'!$4:$5</definedName>
    <definedName name="_xlnm.Print_Area" localSheetId="0">'Таблица 1'!$A$1:$F$502</definedName>
  </definedNames>
  <calcPr calcId="152511"/>
</workbook>
</file>

<file path=xl/calcChain.xml><?xml version="1.0" encoding="utf-8"?>
<calcChain xmlns="http://schemas.openxmlformats.org/spreadsheetml/2006/main">
  <c r="E322" i="1" l="1"/>
  <c r="E21" i="1" l="1"/>
  <c r="D298" i="1" l="1"/>
  <c r="D300" i="1"/>
  <c r="D299" i="1"/>
  <c r="D455" i="1" l="1"/>
  <c r="E455" i="1"/>
  <c r="D346" i="1" l="1"/>
  <c r="E8" i="1" l="1"/>
  <c r="D8" i="1"/>
  <c r="E479" i="1" l="1"/>
  <c r="D479" i="1"/>
  <c r="E478" i="1"/>
  <c r="D478" i="1"/>
  <c r="E497" i="1"/>
  <c r="D497" i="1"/>
  <c r="F495" i="1"/>
  <c r="F494" i="1"/>
  <c r="F459" i="1"/>
  <c r="E428" i="1"/>
  <c r="F423" i="1"/>
  <c r="E425" i="1"/>
  <c r="D425" i="1"/>
  <c r="F407" i="1"/>
  <c r="F362" i="1"/>
  <c r="F363" i="1"/>
  <c r="F337" i="1"/>
  <c r="F313" i="1"/>
  <c r="F319" i="1"/>
  <c r="F289" i="1"/>
  <c r="F292" i="1"/>
  <c r="F293" i="1"/>
  <c r="E261" i="1"/>
  <c r="E262" i="1"/>
  <c r="E263" i="1"/>
  <c r="E264" i="1"/>
  <c r="E221" i="1"/>
  <c r="E222" i="1"/>
  <c r="E223" i="1"/>
  <c r="E224" i="1"/>
  <c r="E189" i="1"/>
  <c r="D189" i="1"/>
  <c r="E187" i="1"/>
  <c r="E188" i="1"/>
  <c r="F183" i="1"/>
  <c r="F177" i="1"/>
  <c r="F172" i="1"/>
  <c r="F173" i="1"/>
  <c r="E164" i="1"/>
  <c r="D164" i="1"/>
  <c r="E161" i="1"/>
  <c r="E162" i="1"/>
  <c r="E163" i="1"/>
  <c r="F158" i="1"/>
  <c r="E144" i="1"/>
  <c r="E141" i="1"/>
  <c r="E142" i="1"/>
  <c r="E143" i="1"/>
  <c r="F131" i="1"/>
  <c r="F132" i="1"/>
  <c r="E121" i="1"/>
  <c r="E122" i="1"/>
  <c r="E123" i="1"/>
  <c r="E86" i="1"/>
  <c r="E87" i="1"/>
  <c r="E88" i="1"/>
  <c r="F108" i="1"/>
  <c r="F91" i="1"/>
  <c r="F76" i="1"/>
  <c r="F77" i="1"/>
  <c r="F78" i="1"/>
  <c r="E66" i="1"/>
  <c r="E67" i="1"/>
  <c r="E68" i="1"/>
  <c r="F58" i="1"/>
  <c r="F52" i="1"/>
  <c r="F41" i="1"/>
  <c r="F42" i="1"/>
  <c r="F32" i="1"/>
  <c r="E22" i="1"/>
  <c r="E23" i="1"/>
  <c r="E24" i="1"/>
  <c r="D20" i="1"/>
  <c r="F497" i="1" l="1"/>
  <c r="F425" i="1"/>
  <c r="E299" i="1" l="1"/>
  <c r="D222" i="1" l="1"/>
  <c r="D323" i="1" l="1"/>
  <c r="D403" i="1" l="1"/>
  <c r="E402" i="1" l="1"/>
  <c r="D121" i="1" l="1"/>
  <c r="F121" i="1" s="1"/>
  <c r="E464" i="1" l="1"/>
  <c r="D464" i="1"/>
  <c r="E463" i="1"/>
  <c r="D463" i="1"/>
  <c r="E462" i="1"/>
  <c r="D462" i="1"/>
  <c r="E461" i="1"/>
  <c r="D461" i="1"/>
  <c r="E470" i="1"/>
  <c r="D470" i="1"/>
  <c r="F468" i="1"/>
  <c r="F467" i="1"/>
  <c r="F470" i="1" l="1"/>
  <c r="F253" i="1"/>
  <c r="F252" i="1"/>
  <c r="F98" i="1" l="1"/>
  <c r="F97" i="1"/>
  <c r="D22" i="1" l="1"/>
  <c r="D21" i="1"/>
  <c r="D24" i="1"/>
  <c r="D23" i="1"/>
  <c r="F21" i="1" l="1"/>
  <c r="E220" i="1"/>
  <c r="D220" i="1"/>
  <c r="E323" i="1" l="1"/>
  <c r="E403" i="1"/>
  <c r="F403" i="1" s="1"/>
  <c r="F461" i="1" l="1"/>
  <c r="D122" i="1"/>
  <c r="F122" i="1" s="1"/>
  <c r="D123" i="1"/>
  <c r="F451" i="1" l="1"/>
  <c r="F433" i="1"/>
  <c r="F213" i="1"/>
  <c r="F157" i="1"/>
  <c r="E420" i="1"/>
  <c r="D420" i="1"/>
  <c r="F420" i="1" l="1"/>
  <c r="E260" i="1"/>
  <c r="D260" i="1"/>
  <c r="D262" i="1" l="1"/>
  <c r="D263" i="1"/>
  <c r="F263" i="1" s="1"/>
  <c r="D264" i="1"/>
  <c r="D261" i="1"/>
  <c r="E295" i="1"/>
  <c r="D295" i="1"/>
  <c r="E347" i="1" l="1"/>
  <c r="E348" i="1"/>
  <c r="E346" i="1"/>
  <c r="D347" i="1"/>
  <c r="D348" i="1"/>
  <c r="E185" i="1"/>
  <c r="D185" i="1"/>
  <c r="D163" i="1"/>
  <c r="D162" i="1"/>
  <c r="F185" i="1" l="1"/>
  <c r="F218" i="1"/>
  <c r="E401" i="1"/>
  <c r="D402" i="1"/>
  <c r="F402" i="1" s="1"/>
  <c r="D401" i="1"/>
  <c r="F418" i="1"/>
  <c r="D382" i="1"/>
  <c r="E383" i="1"/>
  <c r="E382" i="1"/>
  <c r="D383" i="1"/>
  <c r="F333" i="1"/>
  <c r="D335" i="1"/>
  <c r="E335" i="1"/>
  <c r="D188" i="1"/>
  <c r="F188" i="1" s="1"/>
  <c r="D187" i="1"/>
  <c r="F187" i="1" s="1"/>
  <c r="D143" i="1"/>
  <c r="D142" i="1"/>
  <c r="F335" i="1" l="1"/>
  <c r="F401" i="1"/>
  <c r="D88" i="1"/>
  <c r="F88" i="1" s="1"/>
  <c r="D87" i="1"/>
  <c r="F87" i="1" s="1"/>
  <c r="E449" i="1" l="1"/>
  <c r="D449" i="1"/>
  <c r="E448" i="1"/>
  <c r="D448" i="1"/>
  <c r="E447" i="1"/>
  <c r="D447" i="1"/>
  <c r="E446" i="1"/>
  <c r="D446" i="1"/>
  <c r="F446" i="1" l="1"/>
  <c r="E69" i="1"/>
  <c r="D69" i="1"/>
  <c r="D68" i="1"/>
  <c r="D67" i="1"/>
  <c r="D66" i="1"/>
  <c r="E65" i="1"/>
  <c r="D65" i="1"/>
  <c r="F63" i="1"/>
  <c r="E60" i="1"/>
  <c r="D60" i="1"/>
  <c r="F60" i="1" l="1"/>
  <c r="F65" i="1"/>
  <c r="E275" i="1"/>
  <c r="D275" i="1"/>
  <c r="D86" i="1" l="1"/>
  <c r="F483" i="1"/>
  <c r="F484" i="1"/>
  <c r="F474" i="1"/>
  <c r="F473" i="1"/>
  <c r="F86" i="1" l="1"/>
  <c r="F478" i="1"/>
  <c r="F479" i="1"/>
  <c r="F457" i="1" l="1"/>
  <c r="F268" i="1" l="1"/>
  <c r="F472" i="1"/>
  <c r="F453" i="1"/>
  <c r="F452" i="1"/>
  <c r="F443" i="1"/>
  <c r="F438" i="1"/>
  <c r="F412" i="1"/>
  <c r="F413" i="1"/>
  <c r="F411" i="1"/>
  <c r="F408" i="1"/>
  <c r="F398" i="1"/>
  <c r="F393" i="1"/>
  <c r="F388" i="1"/>
  <c r="F387" i="1"/>
  <c r="F353" i="1"/>
  <c r="F343" i="1"/>
  <c r="F327" i="1"/>
  <c r="F328" i="1"/>
  <c r="F288" i="1"/>
  <c r="F283" i="1"/>
  <c r="F237" i="1"/>
  <c r="F231" i="1"/>
  <c r="F232" i="1"/>
  <c r="F233" i="1"/>
  <c r="F234" i="1"/>
  <c r="F208" i="1"/>
  <c r="F203" i="1"/>
  <c r="F193" i="1"/>
  <c r="F138" i="1"/>
  <c r="F133" i="1"/>
  <c r="F128" i="1"/>
  <c r="F113" i="1"/>
  <c r="F107" i="1"/>
  <c r="F93" i="1"/>
  <c r="E427" i="1"/>
  <c r="E499" i="1" s="1"/>
  <c r="D428" i="1"/>
  <c r="E215" i="1"/>
  <c r="F143" i="1"/>
  <c r="D215" i="1"/>
  <c r="F215" i="1" l="1"/>
  <c r="D90" i="1"/>
  <c r="F142" i="1"/>
  <c r="E325" i="1"/>
  <c r="E190" i="1"/>
  <c r="D223" i="1"/>
  <c r="E475" i="1"/>
  <c r="D95" i="1"/>
  <c r="F222" i="1" l="1"/>
  <c r="F223" i="1"/>
  <c r="F448" i="1"/>
  <c r="F447" i="1"/>
  <c r="F162" i="1"/>
  <c r="D224" i="1"/>
  <c r="D221" i="1"/>
  <c r="D498" i="1" s="1"/>
  <c r="E110" i="1"/>
  <c r="D110" i="1"/>
  <c r="F18" i="1"/>
  <c r="F28" i="1"/>
  <c r="F221" i="1" l="1"/>
  <c r="F110" i="1"/>
  <c r="E225" i="1"/>
  <c r="F224" i="1"/>
  <c r="F8" i="1"/>
  <c r="D40" i="1"/>
  <c r="F37" i="1"/>
  <c r="F36" i="1"/>
  <c r="D285" i="1" l="1"/>
  <c r="F71" i="1"/>
  <c r="F277" i="1" l="1"/>
  <c r="F54" i="1" l="1"/>
  <c r="F348" i="1"/>
  <c r="E365" i="1"/>
  <c r="D365" i="1"/>
  <c r="F376" i="1"/>
  <c r="F365" i="1" l="1"/>
  <c r="F22" i="1"/>
  <c r="F346" i="1"/>
  <c r="F262" i="1"/>
  <c r="E180" i="1"/>
  <c r="D180" i="1"/>
  <c r="E298" i="1"/>
  <c r="E500" i="1" s="1"/>
  <c r="D500" i="1"/>
  <c r="E255" i="1"/>
  <c r="D255" i="1"/>
  <c r="F500" i="1" l="1"/>
  <c r="F180" i="1"/>
  <c r="F255" i="1"/>
  <c r="F298" i="1"/>
  <c r="F299" i="1"/>
  <c r="F449" i="1"/>
  <c r="E290" i="1"/>
  <c r="D290" i="1"/>
  <c r="E285" i="1"/>
  <c r="F285" i="1" s="1"/>
  <c r="E280" i="1"/>
  <c r="D280" i="1"/>
  <c r="F278" i="1"/>
  <c r="E270" i="1"/>
  <c r="D270" i="1"/>
  <c r="F153" i="1"/>
  <c r="F290" i="1" l="1"/>
  <c r="F270" i="1"/>
  <c r="F464" i="1"/>
  <c r="F462" i="1"/>
  <c r="D265" i="1"/>
  <c r="E265" i="1"/>
  <c r="D427" i="1"/>
  <c r="F458" i="1"/>
  <c r="D475" i="1"/>
  <c r="F475" i="1" s="1"/>
  <c r="F168" i="1"/>
  <c r="D322" i="1"/>
  <c r="F378" i="1"/>
  <c r="F368" i="1"/>
  <c r="F192" i="1"/>
  <c r="E480" i="1"/>
  <c r="E501" i="1" s="1"/>
  <c r="D480" i="1"/>
  <c r="D501" i="1" s="1"/>
  <c r="F83" i="1"/>
  <c r="E80" i="1"/>
  <c r="D80" i="1"/>
  <c r="F73" i="1"/>
  <c r="F72" i="1"/>
  <c r="F44" i="1"/>
  <c r="F39" i="1"/>
  <c r="F34" i="1"/>
  <c r="F53" i="1"/>
  <c r="F43" i="1"/>
  <c r="F38" i="1"/>
  <c r="F33" i="1"/>
  <c r="F501" i="1" l="1"/>
  <c r="D499" i="1"/>
  <c r="F428" i="1"/>
  <c r="F323" i="1"/>
  <c r="F265" i="1"/>
  <c r="F383" i="1"/>
  <c r="D190" i="1"/>
  <c r="F190" i="1" s="1"/>
  <c r="F322" i="1"/>
  <c r="F382" i="1"/>
  <c r="F123" i="1"/>
  <c r="F463" i="1"/>
  <c r="D465" i="1"/>
  <c r="E465" i="1"/>
  <c r="F66" i="1"/>
  <c r="F67" i="1"/>
  <c r="F24" i="1"/>
  <c r="E491" i="1"/>
  <c r="E476" i="1" s="1"/>
  <c r="E498" i="1" s="1"/>
  <c r="D491" i="1"/>
  <c r="D476" i="1" s="1"/>
  <c r="D481" i="1" s="1"/>
  <c r="E486" i="1"/>
  <c r="D486" i="1"/>
  <c r="E481" i="1"/>
  <c r="E460" i="1"/>
  <c r="D460" i="1"/>
  <c r="E445" i="1"/>
  <c r="D445" i="1"/>
  <c r="E440" i="1"/>
  <c r="D440" i="1"/>
  <c r="E435" i="1"/>
  <c r="D435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F75" i="1" l="1"/>
  <c r="F486" i="1"/>
  <c r="D502" i="1"/>
  <c r="F499" i="1"/>
  <c r="E502" i="1"/>
  <c r="F498" i="1"/>
  <c r="F175" i="1"/>
  <c r="F170" i="1"/>
  <c r="F340" i="1"/>
  <c r="F315" i="1"/>
  <c r="F435" i="1"/>
  <c r="F160" i="1"/>
  <c r="F100" i="1"/>
  <c r="F195" i="1"/>
  <c r="F235" i="1"/>
  <c r="F240" i="1"/>
  <c r="F115" i="1"/>
  <c r="F130" i="1"/>
  <c r="F135" i="1"/>
  <c r="F465" i="1"/>
  <c r="F330" i="1"/>
  <c r="F390" i="1"/>
  <c r="F395" i="1"/>
  <c r="F410" i="1"/>
  <c r="F415" i="1"/>
  <c r="F440" i="1"/>
  <c r="F455" i="1"/>
  <c r="E10" i="1"/>
  <c r="F30" i="1"/>
  <c r="F345" i="1"/>
  <c r="F20" i="1"/>
  <c r="F85" i="1"/>
  <c r="F155" i="1"/>
  <c r="F210" i="1"/>
  <c r="F320" i="1"/>
  <c r="F445" i="1"/>
  <c r="F140" i="1"/>
  <c r="F460" i="1"/>
  <c r="F400" i="1"/>
  <c r="F380" i="1"/>
  <c r="F355" i="1"/>
  <c r="F370" i="1"/>
  <c r="F205" i="1"/>
  <c r="D450" i="1"/>
  <c r="F55" i="1"/>
  <c r="F45" i="1"/>
  <c r="F40" i="1"/>
  <c r="F35" i="1"/>
  <c r="F481" i="1"/>
  <c r="D430" i="1"/>
  <c r="D10" i="1"/>
  <c r="F25" i="1"/>
  <c r="F23" i="1"/>
  <c r="F502" i="1" l="1"/>
  <c r="F10" i="1"/>
  <c r="D385" i="1"/>
  <c r="E450" i="1"/>
  <c r="F450" i="1" s="1"/>
  <c r="D350" i="1"/>
  <c r="D405" i="1" l="1"/>
  <c r="D325" i="1"/>
  <c r="F325" i="1" s="1"/>
  <c r="E430" i="1"/>
  <c r="F430" i="1" s="1"/>
  <c r="E405" i="1" l="1"/>
  <c r="F405" i="1" s="1"/>
  <c r="E385" i="1" l="1"/>
  <c r="F385" i="1" s="1"/>
  <c r="D225" i="1"/>
  <c r="F225" i="1" s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F70" i="1" l="1"/>
</calcChain>
</file>

<file path=xl/sharedStrings.xml><?xml version="1.0" encoding="utf-8"?>
<sst xmlns="http://schemas.openxmlformats.org/spreadsheetml/2006/main" count="2293" uniqueCount="994">
  <si>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</si>
  <si>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</si>
  <si>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</si>
  <si>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</si>
  <si>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</si>
  <si>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</si>
  <si>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</si>
  <si>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</si>
  <si>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</si>
  <si>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</si>
  <si>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</si>
  <si>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</si>
  <si>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</si>
  <si>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</si>
  <si>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</si>
  <si>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</si>
  <si>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</si>
  <si>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</si>
  <si>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</si>
  <si>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</si>
  <si>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</si>
  <si>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</si>
  <si>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</si>
  <si>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</si>
  <si>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</si>
  <si>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</si>
  <si>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</si>
  <si>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</si>
  <si>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</si>
  <si>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</si>
  <si>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</si>
  <si>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</si>
  <si>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</si>
  <si>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</si>
  <si>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</si>
  <si>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</si>
  <si>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</si>
  <si>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</si>
  <si>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</si>
  <si>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</si>
  <si>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</si>
  <si>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</si>
  <si>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</si>
  <si>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</si>
  <si>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</si>
  <si>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</si>
  <si>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</si>
  <si>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</si>
  <si>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</si>
  <si>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</si>
  <si>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</si>
  <si>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</si>
  <si>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</si>
  <si>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</si>
  <si>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</si>
  <si>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</si>
  <si>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</si>
  <si>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</si>
  <si>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</si>
  <si>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</si>
  <si>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</si>
  <si>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</si>
  <si>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</si>
  <si>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</si>
  <si>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</si>
  <si>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</si>
  <si>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</si>
  <si>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</si>
  <si>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</si>
  <si>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</si>
  <si>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</si>
  <si>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</si>
  <si>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</si>
  <si>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</si>
  <si>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</si>
  <si>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</si>
  <si>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</si>
  <si>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</si>
  <si>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</si>
  <si>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</si>
  <si>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</si>
  <si>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</si>
  <si>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</si>
  <si>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</si>
  <si>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</si>
  <si>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</si>
  <si>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</si>
  <si>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</si>
  <si>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</si>
  <si>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</si>
  <si>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</si>
  <si>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</si>
  <si>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</si>
  <si>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</si>
  <si>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</si>
  <si>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</si>
  <si>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</si>
  <si>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</si>
  <si>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</si>
  <si>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</si>
  <si>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</si>
  <si>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</si>
  <si>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</si>
  <si>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</si>
  <si>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</si>
  <si>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</si>
  <si>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</si>
  <si>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</si>
  <si>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</si>
  <si>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</si>
  <si>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</si>
  <si>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</si>
  <si>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</si>
  <si>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</si>
  <si>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</si>
  <si>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</si>
  <si>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</si>
  <si>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</si>
  <si>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</si>
  <si>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</si>
  <si>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</si>
  <si>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</si>
  <si>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</si>
  <si>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</si>
  <si>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</si>
  <si>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</si>
  <si>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</si>
  <si>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</si>
  <si>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</si>
  <si>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</si>
  <si>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</si>
  <si>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</si>
  <si>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</si>
  <si>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</si>
  <si>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</si>
  <si>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</si>
  <si>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</si>
  <si>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</si>
  <si>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</si>
  <si>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</si>
  <si>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</si>
  <si>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</si>
  <si>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</si>
  <si>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</si>
  <si>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</si>
  <si>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</si>
  <si>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</si>
  <si>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</si>
  <si>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</si>
  <si>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</si>
  <si>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</si>
  <si>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</si>
  <si>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</si>
  <si>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</si>
  <si>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</si>
  <si>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</si>
  <si>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</si>
  <si>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</si>
  <si>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</si>
  <si>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</si>
  <si>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</si>
  <si>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</si>
  <si>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</si>
  <si>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</si>
  <si>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</si>
  <si>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</si>
  <si>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</si>
  <si>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</si>
  <si>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</si>
  <si>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</si>
  <si>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</si>
  <si>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План</t>
  </si>
  <si>
    <t>Факт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</si>
  <si>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</si>
  <si>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</si>
  <si>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</si>
  <si>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</si>
  <si>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</si>
  <si>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</si>
  <si>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</si>
  <si>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</si>
  <si>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</si>
  <si>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</si>
  <si>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</si>
  <si>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</si>
  <si>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</si>
  <si>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</si>
  <si>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</si>
  <si>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</si>
  <si>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</si>
  <si>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</si>
  <si>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</si>
  <si>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</si>
  <si>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</si>
  <si>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</si>
  <si>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</si>
  <si>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</si>
  <si>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</si>
  <si>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</si>
  <si>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</si>
  <si>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</si>
  <si>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</si>
  <si>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</si>
  <si>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</si>
  <si>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</si>
  <si>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</si>
  <si>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</si>
  <si>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</si>
  <si>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</si>
  <si>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</si>
  <si>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</si>
  <si>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да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</si>
  <si>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</si>
  <si>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</si>
  <si>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</si>
  <si>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</si>
  <si>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</si>
  <si>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</si>
  <si>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</si>
  <si>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</si>
  <si>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</si>
  <si>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</si>
  <si>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</si>
  <si>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</si>
  <si>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</si>
  <si>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</si>
  <si>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</si>
  <si>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</si>
  <si>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</si>
  <si>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</si>
  <si>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</si>
  <si>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</si>
  <si>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</si>
  <si>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</si>
  <si>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</si>
  <si>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</si>
  <si>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</si>
  <si>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</si>
  <si>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</si>
  <si>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</si>
  <si>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</si>
  <si>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</si>
  <si>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</si>
  <si>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</si>
  <si>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</si>
  <si>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</si>
  <si>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</si>
  <si>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</si>
  <si>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</si>
  <si>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</si>
  <si>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</si>
  <si>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</si>
  <si>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</si>
  <si>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</si>
  <si>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</si>
  <si>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</si>
  <si>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</si>
  <si>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</si>
  <si>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</si>
  <si>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</si>
  <si>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</si>
  <si>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</si>
  <si>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</si>
  <si>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</si>
  <si>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</si>
  <si>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</si>
  <si>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</si>
  <si>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</si>
  <si>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</si>
  <si>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</si>
  <si>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</si>
  <si>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</si>
  <si>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</si>
  <si>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</si>
  <si>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</si>
  <si>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</si>
  <si>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</si>
  <si>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</si>
  <si>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</si>
  <si>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</si>
  <si>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</si>
  <si>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</si>
  <si>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</si>
  <si>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Количество собак без владельцев, подлежащих отлову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</si>
  <si>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</si>
  <si>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</si>
  <si>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</si>
  <si>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</si>
  <si>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</si>
  <si>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</si>
  <si>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</si>
  <si>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</si>
  <si>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</si>
  <si>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</si>
  <si>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</si>
  <si>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</si>
  <si>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</si>
  <si>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</si>
  <si>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</si>
  <si>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</si>
  <si>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</si>
  <si>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</si>
  <si>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</si>
  <si>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</si>
  <si>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</si>
  <si>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</si>
  <si>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</si>
  <si>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</si>
  <si>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</si>
  <si>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</si>
  <si>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</si>
  <si>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</si>
  <si>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</si>
  <si>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</si>
  <si>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</si>
  <si>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</si>
  <si>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</si>
  <si>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</si>
  <si>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</si>
  <si>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</si>
  <si>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</si>
  <si>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</si>
  <si>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</si>
  <si>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</si>
  <si>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</si>
  <si>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</si>
  <si>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</si>
  <si>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</si>
  <si>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</si>
  <si>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</si>
  <si>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</si>
  <si>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</si>
  <si>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</si>
  <si>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</si>
  <si>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</si>
  <si>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</si>
  <si>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</si>
  <si>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</si>
  <si>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</si>
  <si>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</si>
  <si>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</si>
  <si>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</si>
  <si>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</si>
  <si>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</si>
  <si>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</si>
  <si>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</si>
  <si>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</si>
  <si>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</si>
  <si>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</si>
  <si>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</si>
  <si>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</si>
  <si>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</si>
  <si>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</si>
  <si>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</si>
  <si>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</si>
  <si>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</si>
  <si>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</si>
  <si>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</si>
  <si>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</si>
  <si>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</si>
  <si>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</si>
  <si>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</si>
  <si>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</si>
  <si>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</si>
  <si>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</si>
  <si>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</si>
  <si>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</si>
  <si>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</si>
  <si>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</si>
  <si>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</si>
  <si>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</si>
  <si>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</si>
  <si>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</si>
  <si>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</si>
  <si>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</si>
  <si>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</si>
  <si>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</si>
  <si>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</si>
  <si>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</si>
  <si>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</si>
  <si>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</si>
  <si>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</si>
  <si>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</si>
  <si>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</si>
  <si>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</si>
  <si>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</si>
  <si>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</si>
  <si>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</si>
  <si>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</si>
  <si>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</si>
  <si>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</si>
  <si>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</si>
  <si>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</si>
  <si>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</si>
  <si>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</si>
  <si>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</si>
  <si>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</si>
  <si>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</si>
  <si>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</si>
  <si>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</si>
  <si>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</si>
  <si>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</si>
  <si>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</si>
  <si>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</si>
  <si>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</si>
  <si>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</si>
  <si>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</si>
  <si>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</si>
  <si>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</si>
  <si>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</si>
  <si>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Проведены мероприятие по организации деятельности по утилизации, обезвреживанию твердых коммунальных отходов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</si>
  <si>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</si>
  <si>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</si>
  <si>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Установлены детские, игровые площадки за счет средств местного бюджета</t>
  </si>
  <si>
    <t>Выполнен ремонт асфальтового покрытия дворовых территорий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</si>
  <si>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</t>
  </si>
  <si>
    <t>Созданы и отремонтированы пешеходные коммуникации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</si>
  <si>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</si>
  <si>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</si>
  <si>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Обеспечено содержание дворовых территорий</t>
  </si>
  <si>
    <t>Благоустроены дворовые территории за счет средств муниципального образования Московской области</t>
  </si>
  <si>
    <t>Модернизированы дворовые территории</t>
  </si>
  <si>
    <t>Модернизация детских игровых площадок, установленных ранее с привлечением средств бюджета Московской области</t>
  </si>
  <si>
    <t>Проведен ремонт подъездов МКД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</si>
  <si>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</si>
  <si>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</si>
  <si>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</si>
  <si>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</si>
  <si>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</si>
  <si>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Количество установленных в муниципальных образованиях Московской области плоскостных спортивных сооружений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</si>
  <si>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</si>
  <si>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</si>
  <si>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</si>
  <si>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</si>
  <si>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</si>
  <si>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 отдохнувших в оздоровительных центрах Городского округа Подольск</t>
  </si>
  <si>
    <t>единица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</si>
  <si>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</si>
  <si>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</si>
  <si>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Муниципальные библиотеки Московской области (юридические лица), обновившие книжный фонд</t>
  </si>
  <si>
    <t>Оказана государственная поддержка лучшим сельским учреждениям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</si>
  <si>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</si>
  <si>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Оснащены муниципальные организации дополнительного образования в сфере культуры (детские школы искусств по видам искусств) музыкальными инструментами</t>
  </si>
  <si>
    <t>Организованы и проведены ежегодные профильные конкурсы, фестивали для организаций туристской индустрии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</si>
  <si>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</si>
  <si>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</si>
  <si>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</si>
  <si>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 капитальный ремонт дошкольных 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</si>
  <si>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</si>
  <si>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</si>
  <si>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</si>
  <si>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</si>
  <si>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</si>
  <si>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</t>
  </si>
  <si>
    <t>место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</si>
  <si>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</si>
  <si>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</si>
  <si>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</si>
  <si>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Подпрограмма 2. Развитие водохозяйственного комплекса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</si>
  <si>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</si>
  <si>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</si>
  <si>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Предприятия городского округа, осуществившие промышленные экскурсии (за отчетный год)</t>
  </si>
  <si>
    <t>Привлечены инвесторы на территорию городского округа Московской области (за отчетный год)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</si>
  <si>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</si>
  <si>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</si>
  <si>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</si>
  <si>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</si>
  <si>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</si>
  <si>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</si>
  <si>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</si>
  <si>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</si>
  <si>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</si>
  <si>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</si>
  <si>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</si>
  <si>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канализационные коллектора, канализационные насосные станции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</si>
  <si>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</si>
  <si>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</si>
  <si>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</si>
  <si>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Установлены терморегулирующие клапаны (терморегуляторов) на отопительных приборах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</si>
  <si>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</si>
  <si>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</si>
  <si>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Проведены публичные слушаний по проекту генерального плана (внесение изменений в генеральный план) городского округа</t>
  </si>
  <si>
    <t>Утвержден в актуальной версии генеральный плана (внесение изменений в генеральный план) городского округа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</si>
  <si>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городского округа</t>
  </si>
  <si>
    <t>Утверждены в актуальной версии Правила землепользования и застройки городского округа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</si>
  <si>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городского округа</t>
  </si>
  <si>
    <t>Утверждены в актуальной версии нормативы градостроительного проектирования городского округа</t>
  </si>
  <si>
    <t>Ликвидированы самовольные, недостроенные и аварийные объекты на территории городского округа</t>
  </si>
  <si>
    <t>Информационные материалы изготовлены и размещены в социальных сетях, мессенджерах, направлены по электронной почте и смс рассылкой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</si>
  <si>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</si>
  <si>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</si>
  <si>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</si>
  <si>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</si>
  <si>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печатного СМИ с нормативно-правовыми актами и официальной информацией городского округа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</si>
  <si>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</si>
  <si>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</si>
  <si>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мероприятия, которым обеспечено праздничное/тематическое оформление</t>
  </si>
  <si>
    <t>Проведены рекламно-информационные кампании в городском округе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</si>
  <si>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</si>
  <si>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</si>
  <si>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</si>
  <si>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</si>
  <si>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</si>
  <si>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</si>
  <si>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</si>
  <si>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</si>
  <si>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</si>
  <si>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</si>
  <si>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</si>
  <si>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установленных светофорных объектов</t>
  </si>
  <si>
    <t>Количество установленных дорожных знаков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</si>
  <si>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</t>
  </si>
  <si>
    <t>Издано листовок, учебных пособий, журналов</t>
  </si>
  <si>
    <t>Проведено учений, тренировок, смотр-конкурсов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</si>
  <si>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</si>
  <si>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</si>
  <si>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</si>
  <si>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</si>
  <si>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</si>
  <si>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числе обратившихся</t>
  </si>
  <si>
    <t>Благоустроены территорий муниципальных общеобразовательных организаций</t>
  </si>
  <si>
    <t>Капитально отремонтированы объекты теплоснабжения муниципальной собственности</t>
  </si>
  <si>
    <t>18.1.</t>
  </si>
  <si>
    <t>Строительство (реконструкция) капитальный ремонт объектов культуры</t>
  </si>
  <si>
    <t>Созданы и отремонтированы пешеходные коммуникации, не включенные в ГП МО</t>
  </si>
  <si>
    <t>Оснащены средствами обучения и воспитания отремонтированные здания общеобразовательных организаций</t>
  </si>
  <si>
    <t>Количество выполненных работ по устройству ИДН</t>
  </si>
  <si>
    <t>Оснащены региональные и муниципальные театры, находящихся в городах с численностью населения более 300 тысяч человек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</si>
  <si>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</si>
  <si>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>Завершены работы по обеспечению пожарной безопасности в организациях дополнительного образования сферы культуры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</si>
  <si>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</si>
  <si>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</si>
  <si>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</si>
  <si>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Проведен капитальный ремонт, технически переоснащены и благоустроены территории муниципальных объектов культуры</t>
  </si>
  <si>
    <t>Сводный оперативный отчет
о ходе реализации мероприятий муниципальных программ Городского округа Подольск
за январь - декабрь 2024 года</t>
  </si>
  <si>
    <t>за январь - декабрь 2024 года</t>
  </si>
  <si>
    <t>Значения результатов</t>
  </si>
  <si>
    <t>Проведены работы по сохранению объектов культурного наследия, находящихся в собственности муниципального образования</t>
  </si>
  <si>
    <t>Проведен капитальный ремонт, текущий ремонт и благоустройство территорий муниципальных библиотек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</si>
  <si>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</si>
  <si>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</si>
  <si>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</si>
  <si>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 xml:space="preserve">Капитально отремонтированы объекты культурно-досуговых учреждений муниципальных образований Московской области </t>
  </si>
  <si>
    <t>Модернизация (развитие) материально-технической базы организаций дополнительного образования сферы культуры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</si>
  <si>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</si>
  <si>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</si>
  <si>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 xml:space="preserve">Подпрограмма 4. Обеспечивающая подпрограмма </t>
  </si>
  <si>
    <t xml:space="preserve">Количество получателей мер социальной поддержки отдельным категориям граждан </t>
  </si>
  <si>
    <t>Количество получателей мер социальной поддержки отдельным категориям граждан, в связи с праздниками, памятными датами</t>
  </si>
  <si>
    <t xml:space="preserve"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 </t>
  </si>
  <si>
    <t xml:space="preserve">Количество проведенных социально значимых   мероприятий  в сфере социальной защиты населения </t>
  </si>
  <si>
    <t>Количество детей, отдохнувших в лагерях дневного пребывания</t>
  </si>
  <si>
    <t>Количество проведенных физкультурных и спортивных мероприятий</t>
  </si>
  <si>
    <t xml:space="preserve">В спортивные школы олимпийского резерва поставлено новое спортивное оборудование и инвентарь </t>
  </si>
  <si>
    <t>Объем ликвидированых отходов на лесных участках в составе земель лесного фонда</t>
  </si>
  <si>
    <t>куб.м</t>
  </si>
  <si>
    <t xml:space="preserve">Подпрограмма 5. Ликвидация накопленного вреда окружающей среде </t>
  </si>
  <si>
    <t xml:space="preserve">Доля зоны захоронения кладбищ, на которых проведена инвентаризация захоронений в соответствии с требованиями законодательства 
</t>
  </si>
  <si>
    <t>Создана инфраструктура для обеспечения противопожарной безопасности в муниципальных образованиях Московской области</t>
  </si>
  <si>
    <t>Количество построенных и реконструируемых объектов водоснабжения</t>
  </si>
  <si>
    <t>Достижение планового значения среднего количества участников закупок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</si>
  <si>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</si>
  <si>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Проекты, реализованные на основании заявок жителей Московской области в рамках применения практик инициативного бюджетирования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</si>
  <si>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</si>
  <si>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</si>
  <si>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 xml:space="preserve"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 </t>
  </si>
  <si>
    <t xml:space="preserve">Подпрограмма 4. Развитие архивного дела 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</si>
  <si>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</si>
  <si>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единица хранения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</si>
  <si>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</si>
  <si>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На территориях общественного пользования в пределах городской и вне городской черты повышен уровень освещенности</t>
  </si>
  <si>
    <t>Благоустроены зоны для досуга и отдыха в парках культуры и отдыха</t>
  </si>
  <si>
    <t>На территориях общественного пользования в пределах городской и вне городской черты повышен уровень освещенности за счет средств местного бюджета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</si>
  <si>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</si>
  <si>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Созданы и отремонтированы пешеходные коммуникации за счет средств муниципального образования Московской области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</si>
  <si>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</si>
  <si>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Таблица 3</t>
  </si>
  <si>
    <t>Целевые показатели муниципальных программ Городского округа Подольск</t>
  </si>
  <si>
    <t>Наименование муниципальной программы/показателя</t>
  </si>
  <si>
    <t>Тип показателя</t>
  </si>
  <si>
    <t>1. Муниципальная программа "Здравоохранение"</t>
  </si>
  <si>
    <t>Приоритетный целевой</t>
  </si>
  <si>
    <t>Процент</t>
  </si>
  <si>
    <t>Жилье – медикам, нуждающимся в обеспечении жильем</t>
  </si>
  <si>
    <t>Отраслевой показатель</t>
  </si>
  <si>
    <t>2. Муниципальная программа "Культура и туризм"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</si>
  <si>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</si>
  <si>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>Единиц</t>
  </si>
  <si>
    <t>Цифровизация музейных фондов</t>
  </si>
  <si>
    <t>Соглашение</t>
  </si>
  <si>
    <t>Обеспечение роста числа пользователей муниципальных библиотек Московской области</t>
  </si>
  <si>
    <t>Количество посещений организаций культуры по отношению к уровню 2017 года (в части посещений библиотек)</t>
  </si>
  <si>
    <t>2.9.</t>
  </si>
  <si>
    <t>Количество созданных (реконструированных) и капитально отремонтированных объектов организаций культуры</t>
  </si>
  <si>
    <t>2.10.</t>
  </si>
  <si>
    <t xml:space="preserve">Доля детей в возрасте от 5 до 18 лет, охваченных дополнительным образованием сферы культуры </t>
  </si>
  <si>
    <t>2.11.</t>
  </si>
  <si>
    <t>Доля детей,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</t>
  </si>
  <si>
    <t>2.12.</t>
  </si>
  <si>
    <t>Количество оснащенных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</t>
  </si>
  <si>
    <t>3. Муниципальная программа "Образование"</t>
  </si>
  <si>
    <t>Доступность дошкольного образования для детей в возрасте от трех до семи лет</t>
  </si>
  <si>
    <t>Отношение средней заработной платы педагогических работников дошкольных образовательных организаций к средней заработной плате в общеобразовательных организациях в Московской области</t>
  </si>
  <si>
    <t>Отношение средней заработной платы педагогических работников общеобразовательных организаций общего образования к среднемесячному доходу от трудовой деятельности</t>
  </si>
  <si>
    <t>3.4.</t>
  </si>
  <si>
    <t>Доля педагогических работников образовательных организаций, получивших ежемесячное денежное вознаграждение за классное руководство (из расчета 5 тыс. руб. в месяц с учетом страховых взносов в государственные внебюджетные фонды, а также районных коэффициентов и процентных надбавок в общей численности педагогических работников такой категории)</t>
  </si>
  <si>
    <t>3.5.</t>
  </si>
  <si>
    <t>Количество автобусов, приобретенных для доставки обучающихся в общеобразовательные организации, расположенные в сельских населенных пунктах Московской области</t>
  </si>
  <si>
    <t>3.6.</t>
  </si>
  <si>
    <t>3.7.</t>
  </si>
  <si>
    <t>Доля дето-дней,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дето-дней, в которые отдельные категории обучающихся в муниципальных образовательных организаций в Московской области посещали образовательную организацию</t>
  </si>
  <si>
    <t>3.8.</t>
  </si>
  <si>
    <t>Доля выпускников текущего года, набравших 250 баллов и более по 3 предметам, к общему количеству выпускников текущего года, сдававших ЕГЭ по 3 и более предметам</t>
  </si>
  <si>
    <t>3.9.</t>
  </si>
  <si>
    <t>Количество объектов, в которых в полном объеме выполнены мероприятия по капитальному ремонту общеобразовательных организаций</t>
  </si>
  <si>
    <t>Единица</t>
  </si>
  <si>
    <t>3.10.</t>
  </si>
  <si>
    <t>Количество объектов, в которых в полном объеме выполнены мероприятия по оснащению средствами обучения и воспитания</t>
  </si>
  <si>
    <t>3.11.</t>
  </si>
  <si>
    <t>Количество зданий муниципальных организаций в Московской области, на проектно-сметную документацию по капитальному ремонту которых, в срок не позднее 1 мая года предоставления субсидии получены положительные заключения государственной экспертизы</t>
  </si>
  <si>
    <t>3.12.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</si>
  <si>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</si>
  <si>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3.13.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</si>
  <si>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 в Московской области</t>
  </si>
  <si>
    <t>3.14.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</si>
  <si>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 в Московской области</t>
  </si>
  <si>
    <t>3.15.</t>
  </si>
  <si>
    <t>Доля детей-инвалидов в возрасте от 5 до 18 лет, получающих дополнительное образование, в общей численности детей-инвалидов такого возраста в Московской области</t>
  </si>
  <si>
    <t>3.16.</t>
  </si>
  <si>
    <t>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</si>
  <si>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3.17.</t>
  </si>
  <si>
    <t>3.18.</t>
  </si>
  <si>
    <t>Доступность дошкольного образования для детей в возрасте до 3-х лет</t>
  </si>
  <si>
    <t>3.19.</t>
  </si>
  <si>
    <t xml:space="preserve">Количество созданных и функционирующих мест частных общеобразовательных организаций в Московской области и у индивидуальных предпринимателей частных дошкольных образовательных организаций в Московской области в общей численности воспитанников дошкольных образовательных организаций Московской области </t>
  </si>
  <si>
    <t>3.20.</t>
  </si>
  <si>
    <t>Отношение средней заработной платы педагогических работников организаций дополнительного образования детей к средней заработной плате учителей в Московской области</t>
  </si>
  <si>
    <t>3.21.</t>
  </si>
  <si>
    <t>Эффективность системы выявления, поддержки и развития способностей и талантов у детей и молодежи</t>
  </si>
  <si>
    <t>3.22.</t>
  </si>
  <si>
    <t>Доля детей в возрасте от 5 до 18 лет, использующих сертификаты дополнительного образования</t>
  </si>
  <si>
    <t>3.23.</t>
  </si>
  <si>
    <t>Созданы центры цифрового образования детей «IT-куб» (нарастающим итогом)</t>
  </si>
  <si>
    <t>3.24.</t>
  </si>
  <si>
    <t>Государственные и муниципальные общеобразовательные организации , в том числе структурные подразделения указанных организаций, оснащены государственными символами Российской Федерации</t>
  </si>
  <si>
    <t>3.25.</t>
  </si>
  <si>
    <t>Доля детей в возрасте от 5 до 18 лет, охваченных дополнительным образованием</t>
  </si>
  <si>
    <t>4. Муниципальная программа "Социальная защита населения"</t>
  </si>
  <si>
    <t>4.3.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</si>
  <si>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</t>
  </si>
  <si>
    <t>Доля доступных для инвалидов и других маломобильных групп населения муниципальных объектов инфраструктуры в общем количестве муниципальных объектов</t>
  </si>
  <si>
    <t>4.5.</t>
  </si>
  <si>
    <t>Органами местного самоуправления оказана финансовая поддержка СО НКО</t>
  </si>
  <si>
    <t>Доля СО НКО на территории муниципального образования, получивших статус исполнителя общественно полезных услуг</t>
  </si>
  <si>
    <t>4.8.</t>
  </si>
  <si>
    <t>Человек</t>
  </si>
  <si>
    <t>4.9.</t>
  </si>
  <si>
    <t>Органами местного самоуправления оказана консультационная поддержка СО НКО</t>
  </si>
  <si>
    <t>4.10.</t>
  </si>
  <si>
    <t>Граждане приняли участие в просветительских мероприятиях по вопросам деятельности СО НКО</t>
  </si>
  <si>
    <t>4.11.</t>
  </si>
  <si>
    <t>Органами местного самоуправления проведены просветительские мероприятия по вопросам деятельности СО НКО</t>
  </si>
  <si>
    <t>4.12.</t>
  </si>
  <si>
    <t>Органами местного самоуправления оказана имущественная поддержка СО НКО</t>
  </si>
  <si>
    <t>4.13.</t>
  </si>
  <si>
    <t>Органами местного самоуправления предоставлены площади на льготных условиях или в безвозмездное пользование СО НКО</t>
  </si>
  <si>
    <t>Квадратный метр общей площади</t>
  </si>
  <si>
    <t>5. Муниципальная программа "Спорт"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</si>
  <si>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</si>
  <si>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Доля жителей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</si>
  <si>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5.4.</t>
  </si>
  <si>
    <t>Доля 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проживающих в муниципальном образовании Московской области, не имеющего противопоказаний для занятий физической культурой и спортом</t>
  </si>
  <si>
    <t>5.5.</t>
  </si>
  <si>
    <t>Эффективность использования существующих объектов спорта (отношение фактической посещаемости к нормативной пропускной способности)</t>
  </si>
  <si>
    <t>5.6.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</si>
  <si>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</si>
  <si>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6. Муниципальная программа "Развитие сельского хозяйства"</t>
  </si>
  <si>
    <t>7. Муниципальная программа "Экология и окружающая среда"</t>
  </si>
  <si>
    <t>Количество проведенных исследований состояния окружающей среды</t>
  </si>
  <si>
    <t>Тысяча человек</t>
  </si>
  <si>
    <t>7.3.</t>
  </si>
  <si>
    <t>Тысяча рублей</t>
  </si>
  <si>
    <t>Штука</t>
  </si>
  <si>
    <t>Доля ликвидированных отходов, на лесных участках  в составе земель лесного фонда, не предоставленных гражданам и юридическим лицам, в общем объеме обнаруженных отходов</t>
  </si>
  <si>
    <t>7.6.</t>
  </si>
  <si>
    <t xml:space="preserve">Пресечение правонарушений в части обращения с отходами производства и потребления вне отведенных для данных целей мест  </t>
  </si>
  <si>
    <t>7.7.</t>
  </si>
  <si>
    <t>8. Муниципальная программа "Безопасность и обеспечение безопасности жизнедеятельности населения"</t>
  </si>
  <si>
    <t>Количество</t>
  </si>
  <si>
    <t xml:space="preserve">Укомплектованность резервного фонда материальных ресурсов для ликвидации чрезвычайных ситуаций муниципального характера </t>
  </si>
  <si>
    <t>Снижение числа погибших при пожарах</t>
  </si>
  <si>
    <t>В процентах к базовому году</t>
  </si>
  <si>
    <t>Доля населения, проживающего или осуществляющего хозяйственную деятельность в границах зоны действия технических средств оповещения (электрических, электронных сирен и мощных акустических систем) муниципальной автоматизированной системы централизованного  оповещения</t>
  </si>
  <si>
    <t>Снижение уровня вовлеченности населения в незаконный оборот наркотиков на 100 тыс. человек</t>
  </si>
  <si>
    <t>человек на 100 тыс. населения</t>
  </si>
  <si>
    <t>8.7.</t>
  </si>
  <si>
    <t>Прирост уровня безопасности людей на водных объектах, расположенных на территории Московской области</t>
  </si>
  <si>
    <t>8.8.</t>
  </si>
  <si>
    <t>Обеспеченность населения защитными сооружениями гражданской обороны</t>
  </si>
  <si>
    <t>8.9.</t>
  </si>
  <si>
    <t>Снижение уровня криминогенности наркомании на 100 тыс. человек</t>
  </si>
  <si>
    <t>8.10.</t>
  </si>
  <si>
    <t>8.11.</t>
  </si>
  <si>
    <t>8.12.</t>
  </si>
  <si>
    <t>Сокращение среднего времени совместного реагирования нескольких экстренных оперативных служб на обращения населения по единому номеру «112» на территории муниципального образования Московской области</t>
  </si>
  <si>
    <t>9. Муниципальная программа "Жилище"</t>
  </si>
  <si>
    <t>Объем жилищного строительства</t>
  </si>
  <si>
    <t>Миллион квадратных метров</t>
  </si>
  <si>
    <t>Количество семей, улучшивших жилищные условия</t>
  </si>
  <si>
    <t>Тысяча семей</t>
  </si>
  <si>
    <t>10. Муниципальная программа "Развитие инженерной инфраструктуры, энергоэффективности и отрасли обращения с отходами"</t>
  </si>
  <si>
    <t>Количество построенных, реконструированных, отремонтированных коллекторов (участков) канализационных насосных станций</t>
  </si>
  <si>
    <t>Количество созданных и восстановленных объектов коммунальной инфраструктуры</t>
  </si>
  <si>
    <t>10.4.</t>
  </si>
  <si>
    <t>10.6.</t>
  </si>
  <si>
    <t>11. Муниципальная программа "Предпринимательство"</t>
  </si>
  <si>
    <t>11.5.</t>
  </si>
  <si>
    <t>11.6.</t>
  </si>
  <si>
    <t>11.7.</t>
  </si>
  <si>
    <t>11.8.</t>
  </si>
  <si>
    <t>11.9.</t>
  </si>
  <si>
    <t>Кв. м. /на 1000 жителей</t>
  </si>
  <si>
    <t>11.10.</t>
  </si>
  <si>
    <t>Пос. мест /на 1000 жите­лей</t>
  </si>
  <si>
    <t>11.11.</t>
  </si>
  <si>
    <t>раб. мест /на 1000 жителей</t>
  </si>
  <si>
    <t>11.12.</t>
  </si>
  <si>
    <t>12. Муниципальная программа "Управление имуществом и муниципальными финансами"</t>
  </si>
  <si>
    <t>12.2.</t>
  </si>
  <si>
    <t>12.6.</t>
  </si>
  <si>
    <t>12.7.</t>
  </si>
  <si>
    <t>12.8.</t>
  </si>
  <si>
    <t>12.9.</t>
  </si>
  <si>
    <t>12.10.</t>
  </si>
  <si>
    <t>12.11.</t>
  </si>
  <si>
    <t>Обеспечение отношения объема расходов на обслуживание муниципального долга Городского округа Подольск 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</si>
  <si>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13.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</si>
  <si>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13.7.</t>
  </si>
  <si>
    <t>13.8.</t>
  </si>
  <si>
    <t>13.9.</t>
  </si>
  <si>
    <t>13.10.</t>
  </si>
  <si>
    <t>Миллион человек</t>
  </si>
  <si>
    <t>14. Муниципальная программа "Развитие и функционирование дорожно-транспортного комплекса"</t>
  </si>
  <si>
    <t>Обеспечение организации транспортного обслуживания населения на муниципальных маршрутах регулярных перевозок по регулируемым тарифам в границах муниципального образования Московской области, включенных в Перечень маршрутов регулярных перевозок по регулируемым тарифам, на которых отдельным категориям граждан предоставляются меры социальной поддержки, утверждаемый Правительством Московской области</t>
  </si>
  <si>
    <t>Доля автомобильных дорог местного значения, соответствующих нормативным требованиям</t>
  </si>
  <si>
    <t>14.3.</t>
  </si>
  <si>
    <t>Количество погибших в дорожно-транспортных происшествиях, человек на 100 тысяч населения</t>
  </si>
  <si>
    <t>15. Муниципальная программа "Цифровое муниципальное образование"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</si>
  <si>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</si>
  <si>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</si>
  <si>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</si>
  <si>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</si>
  <si>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</si>
  <si>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</si>
  <si>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</si>
  <si>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</si>
  <si>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</si>
  <si>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</si>
  <si>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</si>
  <si>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16. Муниципальная программа "Архитектура и градостроительство"</t>
  </si>
  <si>
    <t>Обеспеченность актуальными документами территориального планирования и градостроительного зонирования городского округа Московской области</t>
  </si>
  <si>
    <t>17. Муниципальная программа "Формирование современной комфортной городской среды"</t>
  </si>
  <si>
    <t>17.3.</t>
  </si>
  <si>
    <t>17.4.</t>
  </si>
  <si>
    <t>17.5.</t>
  </si>
  <si>
    <t>17.6.</t>
  </si>
  <si>
    <t>17.7.</t>
  </si>
  <si>
    <t>17.8.</t>
  </si>
  <si>
    <t>17.9.</t>
  </si>
  <si>
    <t>Квадратный метр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</si>
  <si>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</si>
  <si>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</si>
  <si>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</si>
  <si>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</si>
  <si>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</si>
  <si>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</si>
  <si>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</si>
  <si>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</si>
  <si>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</si>
  <si>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Количество созданных административных комиссий</t>
  </si>
  <si>
    <t>17.19.</t>
  </si>
  <si>
    <t>17.20.</t>
  </si>
  <si>
    <t>Количество отремонтированных подъездов в многоквартирных домах</t>
  </si>
  <si>
    <t>Показатели не установлены</t>
  </si>
  <si>
    <t>19. Муниципальная программа "Переселение граждан из аварийного жилищного фонда"</t>
  </si>
  <si>
    <t>Количество квадратных метров расселенного аварийного жилищного фонда</t>
  </si>
  <si>
    <t>Тысяча квадратных метров</t>
  </si>
  <si>
    <t>Количество квадратных метров непригодного для проживания жилищного фонда</t>
  </si>
  <si>
    <t>тыс. кв. метров</t>
  </si>
  <si>
    <t>Количество граждан, переселенных из аварийного жилищного фонда</t>
  </si>
  <si>
    <t>19.4.</t>
  </si>
  <si>
    <t>19.5.</t>
  </si>
  <si>
    <t>Диспансеризация определенных групп взрослого населения Московской области</t>
  </si>
  <si>
    <t>Достигнутое соотношение средней заработной платы работников муници-пальных учреждений культуры без учета внешних совместителей и среднемесяч-ной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</si>
  <si>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>Число посещений культурных мероприятий</t>
  </si>
  <si>
    <t>Тысяч единиц</t>
  </si>
  <si>
    <t xml:space="preserve"> Доля объектов культурного наследия, находящихся в собственности муниципального образования на которые установлены информационные надписи в общем количестве объектов культурного наследия, находящихся в собственности муниципальных образований</t>
  </si>
  <si>
    <t xml:space="preserve"> Доля объектов культурного наследия, находящихся в собственности муниципального образования, по которым проведены работы по сохранению, в общем количестве объектов культурного наследия, находящихся в собственности муниципальных образований, нуждающихся в указанных работах</t>
  </si>
  <si>
    <t>Количество поддержанных творческих инициатив и проектов (нарастающим итогом)</t>
  </si>
  <si>
    <t>Достигнутое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номинальной начисленной заработной платы учителей в Московской области</t>
  </si>
  <si>
    <t>2.13.</t>
  </si>
  <si>
    <t> Поддержка образования для детей с ограниченными возможностями здоровья. Обновление материально - 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(нарастающим итогом)</t>
  </si>
  <si>
    <t xml:space="preserve"> Созданы новые места в образовательных организациях различных типов для реализации дополнительных общеразвивающих программ всех направленностей</t>
  </si>
  <si>
    <t>3.26.</t>
  </si>
  <si>
    <t>3.27.</t>
  </si>
  <si>
    <t>Доля детей, находящихся в трудной жизненной ситуации, охваченных отдыхом и оздоровлением, в общей численности детей в возрасте от 7 до 15 лет, находящихся в трудной жизненной ситуации, подлежащих оздоровлению</t>
  </si>
  <si>
    <t>Доля детей, охваченных отдыхом и оздоровлением, в общей численности детей в возрасте от 7 до 15 лет, подлежащих оздоровлению</t>
  </si>
  <si>
    <t>Количество СО НКО, которым оказана поддержка органами местного самоуправления</t>
  </si>
  <si>
    <t>Увеличение числа граждан старшего возраста, ведущих активный образ жизни</t>
  </si>
  <si>
    <t>4.14.</t>
  </si>
  <si>
    <t>Число пострадавших в результате несчастных случаев со смертельным исходом, связанных с производством, в расчете на 1000 работающих (организаций, занятых в экономике муниципального образования)</t>
  </si>
  <si>
    <t>Доля жителей муниципального образования Московской области, систематически занимающихся физической культурой и спортом, в общей численности населения муниципального образования Московской области в возрасте 3-79 лет</t>
  </si>
  <si>
    <t>Индекс производства продукции сельского хозяйства в хозяйствах всех категорий (в сопоставимых ценах) к предыдущему году</t>
  </si>
  <si>
    <t xml:space="preserve"> Численность населения, участвующего в мероприятиях по формированию экологической культуры и образования населения в сфере защиты окружающей среды</t>
  </si>
  <si>
    <t>Численность населения, проживающего на подверженных негативному воздействию вод территориях, защищенного в результате проведения мероприятий по повышению защищенности от негативного воздействия вод</t>
  </si>
  <si>
    <t>Доля гидротехнических сооружений с неудовлетворительным и опасным уровнем безопасности, приведенных в безопасное техническое состояние и поддерживаемых в безаварийном режиме работы</t>
  </si>
  <si>
    <t>Доля обследованных гидротехнических сооружений</t>
  </si>
  <si>
    <t>Количество прудов, на которых выполнены работы по очистке от мусора</t>
  </si>
  <si>
    <t>7.8.</t>
  </si>
  <si>
    <t>7.9.</t>
  </si>
  <si>
    <t>Доля гидротехнических сооружений, в отношении которых разработана необходимая документация для эксплуатации</t>
  </si>
  <si>
    <t>7.10.</t>
  </si>
  <si>
    <t xml:space="preserve">Темп прироста степени обеспеченности запасами материально-технических, продовольственных, медицинских и иных средств для целей гражданской обороны </t>
  </si>
  <si>
    <t>Обеспеченность населения Московской области средствами индивидуальной защиты, медицинскими средствами индивидуальной защиты</t>
  </si>
  <si>
    <t>Снижение общего количества преступлений, совершенных на территории муниципального образования, не менее чем на 3 % ежегодно</t>
  </si>
  <si>
    <t>Доля кладбищ, соответствующих требованиям Регионального стандарта</t>
  </si>
  <si>
    <t>Увеличение общего количества видеокамер, введенных в эксплуатацию в систему технологического обеспечения региональной общественной безопасности и оперативного управления «Безопасный регион», не менее чем на 5 % ежегодно</t>
  </si>
  <si>
    <t>8.13.</t>
  </si>
  <si>
    <t>Доля актуальных схем теплоснабжения, водоснабжения и водоотведения, программ комплексного развития систем коммунальной инфраструктуры</t>
  </si>
  <si>
    <t>Доля зданий, строений, сооружений муниципальной собственности, соответствующих нормальному уровню энергетической эффективности и выше (А, B, C, D)</t>
  </si>
  <si>
    <t>Доля многоквартирных домов с присвоенными классами энергоэффективности</t>
  </si>
  <si>
    <t>Оснащенность многоквартирных домов общедомовыми (коллективными) приборами учета потребляемых энергетических ресурсов</t>
  </si>
  <si>
    <t>Доля зданий, строений, сооружений органов местного самоуправления и муниципальных учреждений, оснащенных приборами учета потребляемых энергетических ресурсов</t>
  </si>
  <si>
    <t>11.13.</t>
  </si>
  <si>
    <t>18. Муниципальная программа "Строительство и капитальный ремонт объектов социальной инфраструктуры"</t>
  </si>
  <si>
    <t>Муниципальная программа "Строительство и капитальный ремонт объектов социальной инфраструктуры"</t>
  </si>
  <si>
    <t xml:space="preserve">
Строительство и капитальный ремонт объектов социальной инфраструктуры</t>
  </si>
  <si>
    <t>Доля проведенных аукционов на право заключения договоров аренды земельных участков для субъектов малого и среднего предпринимательства к общему количеству таких торгов</t>
  </si>
  <si>
    <t>12.12.</t>
  </si>
  <si>
    <t>Уровень информированности населения в средствах массовой информации</t>
  </si>
  <si>
    <t>Уровень информированности населения в социальных сетях и мессенджерах</t>
  </si>
  <si>
    <t>Наличие незаконных рекламных конструкций, установленных на территории муниципального образования</t>
  </si>
  <si>
    <t>Количество участников мероприятий  по укреплению единства российской нации и этнокультурному развитию народов России</t>
  </si>
  <si>
    <t>Количество участников мероприятий по социально-культурной адаптации и интеграции иностранных граждан</t>
  </si>
  <si>
    <t>Доля реализованных проектов инициативного бюджетирования от общего числа заявленных проектов</t>
  </si>
  <si>
    <t>Доля молодежи, задействованной в мероприятиях по вовлечению в общественную жизнь, от общего числа молодежи в городском округе Московской области</t>
  </si>
  <si>
    <t>Доля молодежи, задействованной в мероприятиях по вовлечению в творческую деятельность, от общего числа молодежи в городском округе Московской области</t>
  </si>
  <si>
    <t>15.14.</t>
  </si>
  <si>
    <t>Количество установленных детских, игровых площадок</t>
  </si>
  <si>
    <t>Благоустроено общественных территорий (стелы, лесопарковые зоны, для досуга и отдыха в парках культуры и отдыха, пространств для активного отдыха,  устройство систем наружного освещения в рамках реализации проекта «Светлый город» за счет средств местного бюджета)</t>
  </si>
  <si>
    <t>Доля дефектов асфальтового покрытия на дворовых территориях, устраненных в рамках выполнения работ по ямочному ремонту</t>
  </si>
  <si>
    <t>Обеспечено содержание дворовых территорий и общественных пространств за счет бюджетных средств</t>
  </si>
  <si>
    <t>Доля граждан, которым созданы условия для комфортного проживания в многоквартирных домах</t>
  </si>
  <si>
    <t>17.21.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</si>
  <si>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</si>
  <si>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</si>
  <si>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 xml:space="preserve"> 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</si>
  <si>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</si>
  <si>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Выполнены работы по обеспечению пожарной безопасности муниципальных культурно-досуговых организаций и учреждений культуры</t>
  </si>
  <si>
    <t> Количество работников муниципальных учреждений, которым произведены стимулирующие выплаты</t>
  </si>
  <si>
    <t xml:space="preserve"> 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</si>
  <si>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 xml:space="preserve"> Доля работников организаций дополнительного образования сферы культуры Московской области (руководители и педагогические работники), которым произведены стимулирующие выплаты, в общей численности указанной категории работников организаций дополнительного образования сферы культуры Московской области, которым предусмотрены стимулирующие выплаты</t>
  </si>
  <si>
    <t>Достигнутое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среднеме-сячной номинальной начисленной заработной платы учителей в Московской области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</si>
  <si>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</si>
  <si>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Проведение текущего ремонта учреждений дошкольного образования</t>
  </si>
  <si>
    <t>Осуществлена профессиональная физическая охрана муниципальных учреждений дошкольного образования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</si>
  <si>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</si>
  <si>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Содержание имущества и проведение текущего ремонта общеобразовательных организаций</t>
  </si>
  <si>
    <t>Доля обучающихся, обеспеченных питанием в общеобразовательных организациях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</si>
  <si>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</si>
  <si>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Созданы условия для получения детьми-инвалидами качественно-го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</si>
  <si>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Осуществлена физическая профессиональная охрана муниципальных учреждений дошкольного образования</t>
  </si>
  <si>
    <t>Доля охвата функционирования модели персони-фицированного финансирования дополнительного образования детей</t>
  </si>
  <si>
    <t>Проведены экологические мероприятия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</si>
  <si>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</si>
  <si>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гектар</t>
  </si>
  <si>
    <t> Количество посадочных мест на предприятиях общественного питания (нарастающим итогом)</t>
  </si>
  <si>
    <t> Количество рабочих мест на предприятиях бытового обслуживания (нарастающим итогом)</t>
  </si>
  <si>
    <t>Проведены мероприятия по гражданско-патриотическому и духовно-нравственному воспитанию молодежи</t>
  </si>
  <si>
    <t> Установлены стелы «Город трудовой доблести» с благоустройством территории</t>
  </si>
  <si>
    <t>Благоустроены общественные территории</t>
  </si>
  <si>
    <t>Выполнено устройство и модернизация контейнерных площадок</t>
  </si>
  <si>
    <t>Обеспечено содержание общественных пространств (за исключением парков культуры и отдыха)</t>
  </si>
  <si>
    <t>Обеспечено содержание парков культуры и отдыха</t>
  </si>
  <si>
    <t>Обеспечено содержание внутриквартальных проездов</t>
  </si>
  <si>
    <t>Завершены аварийно-восстановительные работы в многоквартирных домах</t>
  </si>
  <si>
    <t xml:space="preserve"> Количество созданных «умных» спортивных площадок</t>
  </si>
  <si>
    <t>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</t>
  </si>
  <si>
    <t>Достижение соотношения средней заработной платы педагогических работников организаций дополнительного образования сферы физической культуры и спорта без учета внешних совместителей и среднемесячной номинальной начисленной заработной платы учителей</t>
  </si>
  <si>
    <t>Доля руководителей и тренеров-преподавателей Организаций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организаций дополнительного образования, которым предусмотрены стимулирующие выплаты</t>
  </si>
  <si>
    <t>МП</t>
  </si>
  <si>
    <t>Обеспечено функционирование Системы-112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</si>
  <si>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</si>
  <si>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</si>
  <si>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</t>
  </si>
  <si>
    <t xml:space="preserve"> Количество проведенных тренировок и учений</t>
  </si>
  <si>
    <t>Подготовлено должностных лиц в области гражданской обороны и защиты населения от чрезвычайных ситуаций</t>
  </si>
  <si>
    <t>Издание журналов, агитационного материала</t>
  </si>
  <si>
    <t>Количество подготовленных безопасных районов для размещения населения, материальных и культурных ценностей, подлежащих эвакуации</t>
  </si>
  <si>
    <t>Количество пожарных гидрантов в готовности к забору воды в любое время года</t>
  </si>
  <si>
    <t xml:space="preserve"> Количество пожарных водоемов</t>
  </si>
  <si>
    <t>Количество средств обеспечения пожарной безопасности жилых и общественных зданий, находящихся в муниципальной собственности</t>
  </si>
  <si>
    <t xml:space="preserve"> Количество обученного населения мерам пожарной безопасности</t>
  </si>
  <si>
    <t>Издание буклетов, плакатов</t>
  </si>
  <si>
    <t>Количество мероприятий в условиях особого противопожарного режима</t>
  </si>
  <si>
    <t>Количество поддерживаемых общественных объединений добровольной пожарной охраны</t>
  </si>
  <si>
    <t>Количество выполненных мероприятий по первичным мерам пожарной безопасности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</si>
  <si>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</si>
  <si>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семей</t>
  </si>
  <si>
    <t>Утверждена карта планируемого размещения объектов местного значения городского округа</t>
  </si>
  <si>
    <t>Строительство (реконструкция) капитальный ремонт объектов образования</t>
  </si>
  <si>
    <t>Подпрограмма 2. Строительство (реконструкция), капитальный ремонт объектов культуры</t>
  </si>
  <si>
    <t>2024 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</si>
  <si>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Построены и реконструированы объекты очистки сточных вод муниципальной собственности</t>
  </si>
  <si>
    <t xml:space="preserve"> Построены и реконструированы объекты теплоснабжения муниципальной собственности</t>
  </si>
  <si>
    <t>Построены у и реконструированы сети теплоснабжения муниципальной собственности</t>
  </si>
  <si>
    <t>Произведена модернизация материально-технической базы муниципальных объектов физической культуры и спорта путём проведения капитального ремонта</t>
  </si>
  <si>
    <t xml:space="preserve"> Доля обработанных заявлений граждан и юридических лиц на получение государственных услуг</t>
  </si>
  <si>
    <t>Предоставление земельных участков многодетным семьям</t>
  </si>
  <si>
    <t>Эффективность работы по расторжению договоров аренды земельных участков и размещению на Инвестиционном портале Московской области»</t>
  </si>
  <si>
    <t>Доля незарегистрированных объектов недвижимого имущества, вовлеченных в налоговый оборот по результатам МЗК</t>
  </si>
  <si>
    <t>Поступления доходов в бюджет муниципального образования от распоряжения земельными участками, государственная собственность на которые не разграничена</t>
  </si>
  <si>
    <t>Прирост земельного налога</t>
  </si>
  <si>
    <t>Проверка использования земель</t>
  </si>
  <si>
    <t xml:space="preserve"> Эффективность работы по взысканию задолженности по арендной плате за земельные участки, государственная собственность на которые не разграничена</t>
  </si>
  <si>
    <t>Поступления доходов в бюджет муниципального образования от распоряжения муниципальным имуществом и землей</t>
  </si>
  <si>
    <t>Эффективность работы по взысканию задолженности по арендной плате за муниципальное имущество и землю</t>
  </si>
  <si>
    <t xml:space="preserve">Доля домохозяйств, которым обеспечена возможность фиксированного широкополосного доступа к информационно-телекоммуникационной сети «Интернет» </t>
  </si>
  <si>
    <t xml:space="preserve">Доля муниципальных (государственных) услуг, предоставленных без нарушения регламентного срока при оказании услуг в электронном виде на региональном портале государственных услуг
</t>
  </si>
  <si>
    <t xml:space="preserve"> Доля работников ОМСУ муниципального образования Московской области, обеспеченных средствами электронной подписи в соответствии с установленными требованиями</t>
  </si>
  <si>
    <t xml:space="preserve">Стоимостная доля закупаемого и (или) арендуемого ОМСУ муниципального образования Московской области отечественного программного обеспечения
</t>
  </si>
  <si>
    <t>Уровень удовлетворенности граждан качеством предоставления государственных и муниципальных услуг в МФЦ</t>
  </si>
  <si>
    <t>Доля юридически значимого электронного документооборота в органах местного самоуправления и подведомственных им учреждениях в Московской области</t>
  </si>
  <si>
    <t xml:space="preserve">Увеличение доли защищенных по требованиям безопасности информации информационных систем, используемых ОМСУ муниципального образования Московской области, в соответствии с категорией обрабатываемой информации, а также персональных компьютеров, используемых на рабочих местах работников, обеспеченных антивирусным программным обеспечением с регулярным обновлением соответствующих баз
</t>
  </si>
  <si>
    <t xml:space="preserve">Доля рабочих мест, обеспеченных необходимым компьютерным оборудованием и услугами связи в соответствии с требованиями нормативных правовых актов Московской области
</t>
  </si>
  <si>
    <t>Доля архивных документов, переведенных в электронно-цифровую форму, от общего количества документов, находящихся на хранении в муниципальном архиве муниципального образования</t>
  </si>
  <si>
    <t xml:space="preserve">Быстро/качественно решаем - Доля сообщений, отправленных на портал «Добродел» пользователями 
с подтвержденной учётной записью ЕСИА, которые имеют признак повторной отправки, повторного переноса сроков решения, нарушения срока предоставления ответа
</t>
  </si>
  <si>
    <t>Доля архивных документов, хранящихся в муниципальном архиве в нормативных условиях, обеспечивающих их постоянное (вечное) и долговременное хранение, в общем количестве документов в муниципальном архиве</t>
  </si>
  <si>
    <t>Доля архивных фондов муниципального архива, внесенных в общеотраслевую базу данных «Архивный фонд», от общего количества архивных фондов, хранящихся в муниципальном архиве</t>
  </si>
  <si>
    <t xml:space="preserve">Доля обращений за получением муниципальных (государственных) услуг в электронном виде с использованием РПГУ без необходимости личного посещения органов местного самоуправления и МФЦ от общего количества таких услуг
</t>
  </si>
  <si>
    <t>Образовательные организации обеспечены материально-технической базой для внедрения цифровой образовательной среды</t>
  </si>
  <si>
    <t>Количество квадратных метров расселенного аварийного жилищного фонда, за счет муниципальных программ</t>
  </si>
  <si>
    <t>Количество граждан, расселенных из аварийного жилищного фонда, за счет муниципальных программ</t>
  </si>
  <si>
    <t>Количество граждан, расселенных из непригодного для проживания жилищного фонда, признанного аварийными после 01.01.2017 года, расселенного по Подпрограмме 2</t>
  </si>
  <si>
    <t>Количество квадратных метров непригодного для проживания жилищного фонда, признанного аварийными после 01.01.2017 года, расселенного по Подпрограмме 2</t>
  </si>
  <si>
    <t>Количество граждан, расселенных из аварийного жилищного фонда</t>
  </si>
  <si>
    <t>cемей</t>
  </si>
  <si>
    <t>3 287, 356816</t>
  </si>
  <si>
    <t xml:space="preserve"> Увеличение среднемесячной заработной платы работников организаций, не относящихся к субъектам малого предпринимательства</t>
  </si>
  <si>
    <t xml:space="preserve"> Количество созданных рабочих мест</t>
  </si>
  <si>
    <t>Объем инвестиций, привлеченных в основной капитал (без учета бюджетных инвестиций), на душу населения</t>
  </si>
  <si>
    <t>Индекс совокупной результативности реализации мероприятий, направленных на развитие конкуренции</t>
  </si>
  <si>
    <t xml:space="preserve">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</si>
  <si>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 xml:space="preserve"> Число субъектов МСП в расчете на 10 тыс. человек населения</t>
  </si>
  <si>
    <t>Количество вновь созданных субъектов малого и среднего бизнеса</t>
  </si>
  <si>
    <t xml:space="preserve">Обеспеченность населения площадью торговых объектов </t>
  </si>
  <si>
    <t xml:space="preserve"> Обеспеченность населения предприятиями общественного питания</t>
  </si>
  <si>
    <t>Обеспеченность населения предприятиями бытового обслуживания</t>
  </si>
  <si>
    <t>Доля обращений по вопросу защиты прав потребителей от общего количества поступивших обращений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</si>
  <si>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муниципальных учреждений в добровольческую (волонтерскую) деятельность в городском округе Московской области</t>
  </si>
  <si>
    <t>Доля граждан, занимающихся добровольческой (волонтерской) деятельностью в городском округе Московской области</t>
  </si>
  <si>
    <t>Количество благоустроенных общественных территорий</t>
  </si>
  <si>
    <t>Уровень освещенности территорий общественного пользования в пределах городской черты на конец года, не менее</t>
  </si>
  <si>
    <t>Уровень освещенности территорий общественного пользования вне пределов городской черты на конец года, не менее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</si>
  <si>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</t>
  </si>
  <si>
    <t>Заменена неэнергоэффективных светильников наружного освещения</t>
  </si>
  <si>
    <t>Установка шкафов управления наружным освещением</t>
  </si>
  <si>
    <t>Модернизация детских, игровых площадок, установленных ранее с привлечением средств бюджета Московской области</t>
  </si>
  <si>
    <t xml:space="preserve">Проведен капитальный ремонт, текущий ремонт в организациях дополнительного образования 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</si>
  <si>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организацияхдошкольных и общеобразовательных организациях</t>
  </si>
  <si>
    <t xml:space="preserve"> 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</si>
  <si>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Созданы детские технопарки «Кванториум»</t>
  </si>
  <si>
    <t>Созданы центры цифрового образования детей "IT-куб"</t>
  </si>
  <si>
    <t>Подготовлено асфальтобетонное покрытие под детские, игровые площадки</t>
  </si>
  <si>
    <t>10.9</t>
  </si>
  <si>
    <t>19.6.</t>
  </si>
  <si>
    <t>19.7.</t>
  </si>
  <si>
    <t>19.8.</t>
  </si>
  <si>
    <t>19.9.</t>
  </si>
  <si>
    <t>Муниципальные библиотеки Московской области, выполнившие работы по обеспечению пожарной  безопасности, (ежегодно)</t>
  </si>
  <si>
    <t>Обеспечен подвоз обучающихся к месту обучения в муниципальные общеобразовательные организа-ции в Московской области за счет средств местного бюджета</t>
  </si>
  <si>
    <t>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</t>
  </si>
  <si>
    <t>Количество муниципальных учреждений, которые перешли на единую базу (облачную платформу) ведения бюджетного (бухгалтерского) учета в муниципальных учреждениях</t>
  </si>
  <si>
    <t>еденица</t>
  </si>
  <si>
    <t xml:space="preserve"> человек</t>
  </si>
  <si>
    <t>голов</t>
  </si>
  <si>
    <t>посадочное место</t>
  </si>
  <si>
    <t>рабочее место</t>
  </si>
  <si>
    <t>Штуки</t>
  </si>
  <si>
    <t>Минут</t>
  </si>
  <si>
    <t>Тыс. кв. метров</t>
  </si>
  <si>
    <t>Муниципальная программа "Социальная защита населения"</t>
  </si>
  <si>
    <t>Результаты выполнения мероприятий муниципальных программ Городского округа Подольск</t>
  </si>
  <si>
    <t>2.14.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</si>
</sst>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;[Red]0.0"/>
    <numFmt numFmtId="167" formatCode="#,##0.000"/>
    <numFmt numFmtId="168" formatCode="0.00000000"/>
    <numFmt numFmtId="169" formatCode="0.00000"/>
  </numFmts>
  <fonts count="3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rgb="FF2E2E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5" fillId="0" borderId="0">
      <protection locked="0"/>
    </xf>
  </cellStyleXfs>
  <cellXfs count="178">
    <xf numFmtId="0" fontId="0" fillId="0" borderId="0" xfId="0"/>
    <xf numFmtId="0" fontId="0" fillId="0" borderId="0" xfId="0" applyBorder="1"/>
    <xf numFmtId="0" fontId="12" fillId="2" borderId="0" xfId="0" applyFont="1" applyFill="1" applyBorder="1" applyAlignment="1">
      <alignment vertical="top" wrapText="1"/>
    </xf>
    <xf numFmtId="0" fontId="0" fillId="2" borderId="0" xfId="0" applyFill="1"/>
    <xf numFmtId="0" fontId="4" fillId="2" borderId="1" xfId="0" applyFont="1" applyFill="1" applyBorder="1" applyAlignment="1">
      <alignment vertical="top" wrapText="1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 applyProtection="1">
      <alignment horizontal="center" vertical="center"/>
      <protection locked="0"/>
    </xf>
    <xf numFmtId="4" fontId="11" fillId="2" borderId="1" xfId="0" applyNumberFormat="1" applyFont="1" applyFill="1" applyBorder="1" applyAlignment="1" applyProtection="1">
      <alignment horizontal="center" vertical="center"/>
      <protection locked="0"/>
    </xf>
    <xf numFmtId="4" fontId="1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vertical="center" wrapText="1"/>
    </xf>
    <xf numFmtId="0" fontId="26" fillId="2" borderId="16" xfId="0" applyNumberFormat="1" applyFont="1" applyFill="1" applyBorder="1" applyAlignment="1" applyProtection="1">
      <alignment horizontal="left" vertical="top" wrapText="1"/>
      <protection locked="0"/>
    </xf>
    <xf numFmtId="0" fontId="2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center" vertical="center" wrapText="1"/>
    </xf>
    <xf numFmtId="0" fontId="26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6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2" fontId="13" fillId="2" borderId="6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2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9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9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0" fontId="26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1" xfId="0" applyNumberFormat="1" applyFont="1" applyFill="1" applyBorder="1" applyAlignment="1" applyProtection="1">
      <alignment horizontal="center" vertical="center" wrapText="1"/>
      <protection locked="0"/>
    </xf>
    <xf numFmtId="16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12" fillId="2" borderId="0" xfId="0" applyFont="1" applyFill="1" applyAlignment="1">
      <alignment vertical="top" wrapText="1"/>
    </xf>
    <xf numFmtId="165" fontId="0" fillId="2" borderId="0" xfId="0" applyNumberFormat="1" applyFill="1"/>
    <xf numFmtId="2" fontId="0" fillId="2" borderId="0" xfId="0" applyNumberFormat="1" applyFill="1"/>
    <xf numFmtId="4" fontId="1" fillId="2" borderId="0" xfId="0" applyNumberFormat="1" applyFont="1" applyFill="1" applyAlignment="1">
      <alignment horizontal="center" vertical="center"/>
    </xf>
    <xf numFmtId="0" fontId="31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16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19" fillId="2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165" fontId="1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wrapText="1"/>
    </xf>
    <xf numFmtId="0" fontId="27" fillId="2" borderId="1" xfId="0" applyFont="1" applyFill="1" applyBorder="1" applyAlignment="1">
      <alignment vertical="top" wrapText="1"/>
    </xf>
    <xf numFmtId="0" fontId="22" fillId="2" borderId="1" xfId="0" applyNumberFormat="1" applyFont="1" applyFill="1" applyBorder="1" applyAlignment="1" applyProtection="1">
      <alignment horizontal="left" vertical="top" wrapText="1"/>
      <protection locked="0"/>
    </xf>
    <xf numFmtId="165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2" fontId="11" fillId="0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/>
    <xf numFmtId="4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166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5" fontId="22" fillId="2" borderId="1" xfId="0" applyNumberFormat="1" applyFont="1" applyFill="1" applyBorder="1" applyAlignment="1" applyProtection="1">
      <alignment horizontal="center" vertical="center"/>
      <protection locked="0"/>
    </xf>
    <xf numFmtId="4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9"/>
  <sheetViews>
    <sheetView tabSelected="1" view="pageBreakPreview" zoomScale="66" zoomScaleNormal="85" zoomScaleSheetLayoutView="66" workbookViewId="0">
      <pane ySplit="5" topLeftCell="A483" activePane="bottomLeft" state="frozen"/>
      <selection pane="bottomLeft" activeCell="H484" sqref="H484"/>
    </sheetView>
  </sheetViews>
  <sheetFormatPr defaultRowHeight="15" x14ac:dyDescent="0.25"/>
  <cols>
    <col min="1" max="1" width="7.42578125" style="3" customWidth="1"/>
    <col min="2" max="2" width="52.7109375" style="3" customWidth="1"/>
    <col min="3" max="3" width="24.28515625" style="3" customWidth="1"/>
    <col min="4" max="4" width="17.5703125" style="3" customWidth="1"/>
    <col min="5" max="5" width="21.5703125" style="3" customWidth="1"/>
    <col min="6" max="6" width="24.28515625" style="3" customWidth="1"/>
    <col min="7" max="7" width="47.85546875" style="3" customWidth="1"/>
    <col min="8" max="16384" width="9.140625" style="3"/>
  </cols>
  <sheetData>
    <row r="2" spans="1:6" ht="86.25" customHeight="1" x14ac:dyDescent="0.25">
      <c r="A2" s="144" t="s">
        <v>534</v>
      </c>
      <c r="B2" s="144"/>
      <c r="C2" s="144"/>
      <c r="D2" s="144"/>
      <c r="E2" s="144"/>
      <c r="F2" s="144"/>
    </row>
    <row r="3" spans="1:6" ht="16.5" x14ac:dyDescent="0.25">
      <c r="A3" s="20"/>
      <c r="B3" s="20"/>
      <c r="C3" s="20"/>
      <c r="D3" s="20"/>
      <c r="E3" s="20"/>
      <c r="F3" s="20" t="s">
        <v>168</v>
      </c>
    </row>
    <row r="4" spans="1:6" ht="57" x14ac:dyDescent="0.25">
      <c r="A4" s="21" t="s">
        <v>0</v>
      </c>
      <c r="B4" s="21" t="s">
        <v>305</v>
      </c>
      <c r="C4" s="21" t="s">
        <v>1</v>
      </c>
      <c r="D4" s="21" t="s">
        <v>2</v>
      </c>
      <c r="E4" s="21" t="s">
        <v>3</v>
      </c>
      <c r="F4" s="21" t="s">
        <v>4</v>
      </c>
    </row>
    <row r="5" spans="1:6" x14ac:dyDescent="0.25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2">
        <v>6</v>
      </c>
    </row>
    <row r="6" spans="1:6" ht="25.5" x14ac:dyDescent="0.25">
      <c r="A6" s="142" t="s">
        <v>9</v>
      </c>
      <c r="B6" s="141" t="s">
        <v>77</v>
      </c>
      <c r="C6" s="4" t="s">
        <v>5</v>
      </c>
      <c r="D6" s="15">
        <v>0</v>
      </c>
      <c r="E6" s="15">
        <v>0</v>
      </c>
      <c r="F6" s="15">
        <v>0</v>
      </c>
    </row>
    <row r="7" spans="1:6" ht="25.5" x14ac:dyDescent="0.25">
      <c r="A7" s="142"/>
      <c r="B7" s="141"/>
      <c r="C7" s="4" t="s">
        <v>7</v>
      </c>
      <c r="D7" s="15">
        <v>0</v>
      </c>
      <c r="E7" s="15">
        <v>0</v>
      </c>
      <c r="F7" s="15">
        <v>0</v>
      </c>
    </row>
    <row r="8" spans="1:6" ht="38.25" x14ac:dyDescent="0.25">
      <c r="A8" s="142"/>
      <c r="B8" s="141"/>
      <c r="C8" s="4" t="s">
        <v>8</v>
      </c>
      <c r="D8" s="53">
        <f>D18</f>
        <v>9688.8269999999993</v>
      </c>
      <c r="E8" s="53">
        <f>E18</f>
        <v>9545.1319999999996</v>
      </c>
      <c r="F8" s="15">
        <f>E8/D8*100</f>
        <v>98.516899930197951</v>
      </c>
    </row>
    <row r="9" spans="1:6" ht="15.75" x14ac:dyDescent="0.25">
      <c r="A9" s="142"/>
      <c r="B9" s="141"/>
      <c r="C9" s="4" t="s">
        <v>6</v>
      </c>
      <c r="D9" s="15">
        <v>0</v>
      </c>
      <c r="E9" s="15">
        <v>0</v>
      </c>
      <c r="F9" s="15">
        <v>0</v>
      </c>
    </row>
    <row r="10" spans="1:6" ht="15.75" x14ac:dyDescent="0.25">
      <c r="A10" s="102"/>
      <c r="B10" s="100" t="s">
        <v>78</v>
      </c>
      <c r="C10" s="102"/>
      <c r="D10" s="112">
        <f>SUM(D6:D9)</f>
        <v>9688.8269999999993</v>
      </c>
      <c r="E10" s="112">
        <f>SUM(E6:E9)</f>
        <v>9545.1319999999996</v>
      </c>
      <c r="F10" s="105">
        <f>E10/D10*100</f>
        <v>98.516899930197951</v>
      </c>
    </row>
    <row r="11" spans="1:6" ht="45" x14ac:dyDescent="0.25">
      <c r="A11" s="139" t="s">
        <v>79</v>
      </c>
      <c r="B11" s="97" t="s">
        <v>75</v>
      </c>
      <c r="C11" s="4" t="s">
        <v>5</v>
      </c>
      <c r="D11" s="5">
        <v>0</v>
      </c>
      <c r="E11" s="5">
        <v>0</v>
      </c>
      <c r="F11" s="5">
        <v>0</v>
      </c>
    </row>
    <row r="12" spans="1:6" ht="25.5" x14ac:dyDescent="0.25">
      <c r="A12" s="139"/>
      <c r="B12" s="97"/>
      <c r="C12" s="4" t="s">
        <v>7</v>
      </c>
      <c r="D12" s="5">
        <v>0</v>
      </c>
      <c r="E12" s="5">
        <v>0</v>
      </c>
      <c r="F12" s="5">
        <v>0</v>
      </c>
    </row>
    <row r="13" spans="1:6" ht="38.25" x14ac:dyDescent="0.25">
      <c r="A13" s="139"/>
      <c r="B13" s="98"/>
      <c r="C13" s="4" t="s">
        <v>8</v>
      </c>
      <c r="D13" s="5">
        <v>0</v>
      </c>
      <c r="E13" s="5">
        <v>0</v>
      </c>
      <c r="F13" s="5">
        <v>0</v>
      </c>
    </row>
    <row r="14" spans="1:6" ht="15.75" x14ac:dyDescent="0.25">
      <c r="A14" s="139"/>
      <c r="B14" s="98"/>
      <c r="C14" s="4" t="s">
        <v>6</v>
      </c>
      <c r="D14" s="5">
        <v>0</v>
      </c>
      <c r="E14" s="5">
        <v>0</v>
      </c>
      <c r="F14" s="5">
        <v>0</v>
      </c>
    </row>
    <row r="15" spans="1:6" ht="15.75" x14ac:dyDescent="0.25">
      <c r="A15" s="99"/>
      <c r="B15" s="100" t="s">
        <v>80</v>
      </c>
      <c r="C15" s="98"/>
      <c r="D15" s="101">
        <v>0</v>
      </c>
      <c r="E15" s="101">
        <v>0</v>
      </c>
      <c r="F15" s="105">
        <v>0</v>
      </c>
    </row>
    <row r="16" spans="1:6" ht="30" x14ac:dyDescent="0.25">
      <c r="A16" s="139" t="s">
        <v>154</v>
      </c>
      <c r="B16" s="113" t="s">
        <v>76</v>
      </c>
      <c r="C16" s="4" t="s">
        <v>5</v>
      </c>
      <c r="D16" s="5">
        <v>0</v>
      </c>
      <c r="E16" s="5">
        <v>0</v>
      </c>
      <c r="F16" s="5">
        <v>0</v>
      </c>
    </row>
    <row r="17" spans="1:7" ht="25.5" x14ac:dyDescent="0.25">
      <c r="A17" s="139"/>
      <c r="B17" s="98"/>
      <c r="C17" s="4" t="s">
        <v>7</v>
      </c>
      <c r="D17" s="5">
        <v>0</v>
      </c>
      <c r="E17" s="5">
        <v>0</v>
      </c>
      <c r="F17" s="5">
        <v>0</v>
      </c>
    </row>
    <row r="18" spans="1:7" ht="38.25" x14ac:dyDescent="0.25">
      <c r="A18" s="139"/>
      <c r="B18" s="98"/>
      <c r="C18" s="4" t="s">
        <v>8</v>
      </c>
      <c r="D18" s="53">
        <v>9688.8269999999993</v>
      </c>
      <c r="E18" s="53">
        <v>9545.1319999999996</v>
      </c>
      <c r="F18" s="114">
        <f>E18/D18*100</f>
        <v>98.516899930197951</v>
      </c>
    </row>
    <row r="19" spans="1:7" ht="15.75" x14ac:dyDescent="0.25">
      <c r="A19" s="139"/>
      <c r="B19" s="106"/>
      <c r="C19" s="4" t="s">
        <v>6</v>
      </c>
      <c r="D19" s="5">
        <v>0</v>
      </c>
      <c r="E19" s="5">
        <v>0</v>
      </c>
      <c r="F19" s="5">
        <v>0</v>
      </c>
    </row>
    <row r="20" spans="1:7" ht="15.75" x14ac:dyDescent="0.25">
      <c r="A20" s="99"/>
      <c r="B20" s="100" t="s">
        <v>80</v>
      </c>
      <c r="C20" s="98"/>
      <c r="D20" s="101">
        <f>SUM(D16:D19)</f>
        <v>9688.8269999999993</v>
      </c>
      <c r="E20" s="101">
        <f>SUM(E16:E19)</f>
        <v>9545.1319999999996</v>
      </c>
      <c r="F20" s="105">
        <f t="shared" ref="F20:F25" si="0">E20/D20*100</f>
        <v>98.516899930197951</v>
      </c>
    </row>
    <row r="21" spans="1:7" ht="25.5" x14ac:dyDescent="0.25">
      <c r="A21" s="142" t="s">
        <v>10</v>
      </c>
      <c r="B21" s="141" t="s">
        <v>306</v>
      </c>
      <c r="C21" s="4" t="s">
        <v>5</v>
      </c>
      <c r="D21" s="26">
        <f>D26+D31+D36+D41+D46+D51+D56+D61</f>
        <v>8399.9836900000009</v>
      </c>
      <c r="E21" s="26">
        <f>E26+E31+E36+E41+E46+E51+E56+E61</f>
        <v>8399.9836900000009</v>
      </c>
      <c r="F21" s="5">
        <f>E21/D21*100</f>
        <v>100</v>
      </c>
    </row>
    <row r="22" spans="1:7" ht="25.5" x14ac:dyDescent="0.25">
      <c r="A22" s="142"/>
      <c r="B22" s="141"/>
      <c r="C22" s="4" t="s">
        <v>7</v>
      </c>
      <c r="D22" s="26">
        <f>D27+D32+D37+D47+D52+D57+D62+D42</f>
        <v>79641.165999999997</v>
      </c>
      <c r="E22" s="26">
        <f>E27+E32+E37+E47+E52+E57+E62+E42</f>
        <v>79641.17</v>
      </c>
      <c r="F22" s="5">
        <f>E22/D22*100</f>
        <v>100.00000502252817</v>
      </c>
    </row>
    <row r="23" spans="1:7" ht="38.25" x14ac:dyDescent="0.25">
      <c r="A23" s="142"/>
      <c r="B23" s="141"/>
      <c r="C23" s="4" t="s">
        <v>8</v>
      </c>
      <c r="D23" s="26">
        <f>D28+D33+D38+D43+D48+D53+D58+D63</f>
        <v>1229063.5549999999</v>
      </c>
      <c r="E23" s="26">
        <f>E28+E33+E38+E43+E48+E53+E58+E63</f>
        <v>1229059.865</v>
      </c>
      <c r="F23" s="5">
        <f t="shared" si="0"/>
        <v>99.999699771424773</v>
      </c>
    </row>
    <row r="24" spans="1:7" ht="15.75" x14ac:dyDescent="0.25">
      <c r="A24" s="142"/>
      <c r="B24" s="141"/>
      <c r="C24" s="4" t="s">
        <v>6</v>
      </c>
      <c r="D24" s="5">
        <f>D29+D34+D39+D44+D49+D54+D59+D64</f>
        <v>242280</v>
      </c>
      <c r="E24" s="5">
        <f>E29+E34+E39+E44+E49+E54+E59+E64</f>
        <v>210358.86000000002</v>
      </c>
      <c r="F24" s="5">
        <f t="shared" si="0"/>
        <v>86.82469044081229</v>
      </c>
    </row>
    <row r="25" spans="1:7" ht="15.75" x14ac:dyDescent="0.25">
      <c r="A25" s="102"/>
      <c r="B25" s="100" t="s">
        <v>78</v>
      </c>
      <c r="C25" s="102"/>
      <c r="D25" s="101">
        <f>SUM(D21:D24)</f>
        <v>1559384.70469</v>
      </c>
      <c r="E25" s="101">
        <f>SUM(E21:E24)</f>
        <v>1527459.8786900002</v>
      </c>
      <c r="F25" s="101">
        <f t="shared" si="0"/>
        <v>97.952729310221983</v>
      </c>
    </row>
    <row r="26" spans="1:7" ht="57.75" customHeight="1" x14ac:dyDescent="0.25">
      <c r="A26" s="139" t="s">
        <v>11</v>
      </c>
      <c r="B26" s="97" t="s">
        <v>81</v>
      </c>
      <c r="C26" s="115" t="s">
        <v>5</v>
      </c>
      <c r="D26" s="5">
        <v>0</v>
      </c>
      <c r="E26" s="5">
        <v>0</v>
      </c>
      <c r="F26" s="5">
        <v>0</v>
      </c>
    </row>
    <row r="27" spans="1:7" ht="25.5" x14ac:dyDescent="0.25">
      <c r="A27" s="139"/>
      <c r="B27" s="97"/>
      <c r="C27" s="4" t="s">
        <v>7</v>
      </c>
      <c r="D27" s="5">
        <v>0</v>
      </c>
      <c r="E27" s="5">
        <v>0</v>
      </c>
      <c r="F27" s="5">
        <v>0</v>
      </c>
    </row>
    <row r="28" spans="1:7" ht="38.25" x14ac:dyDescent="0.25">
      <c r="A28" s="139"/>
      <c r="B28" s="98"/>
      <c r="C28" s="4" t="s">
        <v>8</v>
      </c>
      <c r="D28" s="5">
        <v>5000</v>
      </c>
      <c r="E28" s="5">
        <v>5000</v>
      </c>
      <c r="F28" s="5">
        <f>E28/D28*100</f>
        <v>100</v>
      </c>
    </row>
    <row r="29" spans="1:7" ht="15.75" x14ac:dyDescent="0.25">
      <c r="A29" s="139"/>
      <c r="B29" s="98"/>
      <c r="C29" s="4" t="s">
        <v>6</v>
      </c>
      <c r="D29" s="5">
        <v>0</v>
      </c>
      <c r="E29" s="5">
        <v>0</v>
      </c>
      <c r="F29" s="5">
        <v>0</v>
      </c>
    </row>
    <row r="30" spans="1:7" ht="15.75" x14ac:dyDescent="0.25">
      <c r="A30" s="99"/>
      <c r="B30" s="100" t="s">
        <v>80</v>
      </c>
      <c r="C30" s="98"/>
      <c r="D30" s="101">
        <f>SUM(D26:D29)</f>
        <v>5000</v>
      </c>
      <c r="E30" s="101">
        <f>SUM(E26:E29)</f>
        <v>5000</v>
      </c>
      <c r="F30" s="105">
        <f>E30/D30*100</f>
        <v>100</v>
      </c>
    </row>
    <row r="31" spans="1:7" ht="25.5" x14ac:dyDescent="0.25">
      <c r="A31" s="139" t="s">
        <v>12</v>
      </c>
      <c r="B31" s="113" t="s">
        <v>191</v>
      </c>
      <c r="C31" s="4" t="s">
        <v>5</v>
      </c>
      <c r="D31" s="5">
        <v>0</v>
      </c>
      <c r="E31" s="5">
        <v>0</v>
      </c>
      <c r="F31" s="5">
        <v>0</v>
      </c>
      <c r="G31" s="79"/>
    </row>
    <row r="32" spans="1:7" ht="25.5" x14ac:dyDescent="0.25">
      <c r="A32" s="139"/>
      <c r="B32" s="98"/>
      <c r="C32" s="4" t="s">
        <v>7</v>
      </c>
      <c r="D32" s="5">
        <v>5807.03</v>
      </c>
      <c r="E32" s="5">
        <v>5807.03</v>
      </c>
      <c r="F32" s="114">
        <f t="shared" ref="F32:F45" si="1">E32/D32*100</f>
        <v>100</v>
      </c>
      <c r="G32" s="79"/>
    </row>
    <row r="33" spans="1:6" ht="38.25" x14ac:dyDescent="0.25">
      <c r="A33" s="139"/>
      <c r="B33" s="98"/>
      <c r="C33" s="4" t="s">
        <v>8</v>
      </c>
      <c r="D33" s="5">
        <v>83586.58</v>
      </c>
      <c r="E33" s="5">
        <v>83586.58</v>
      </c>
      <c r="F33" s="114">
        <f t="shared" si="1"/>
        <v>100</v>
      </c>
    </row>
    <row r="34" spans="1:6" ht="15.75" x14ac:dyDescent="0.25">
      <c r="A34" s="139"/>
      <c r="B34" s="106"/>
      <c r="C34" s="4" t="s">
        <v>6</v>
      </c>
      <c r="D34" s="5">
        <v>3800</v>
      </c>
      <c r="E34" s="5">
        <v>2255.17</v>
      </c>
      <c r="F34" s="114">
        <f t="shared" si="1"/>
        <v>59.346578947368421</v>
      </c>
    </row>
    <row r="35" spans="1:6" ht="15.75" x14ac:dyDescent="0.25">
      <c r="A35" s="99"/>
      <c r="B35" s="100" t="s">
        <v>80</v>
      </c>
      <c r="C35" s="98"/>
      <c r="D35" s="101">
        <f>SUM(D31:D34)</f>
        <v>93193.61</v>
      </c>
      <c r="E35" s="101">
        <f>SUM(E31:E34)</f>
        <v>91648.78</v>
      </c>
      <c r="F35" s="105">
        <f t="shared" si="1"/>
        <v>98.342343428911065</v>
      </c>
    </row>
    <row r="36" spans="1:6" ht="25.5" x14ac:dyDescent="0.25">
      <c r="A36" s="139" t="s">
        <v>13</v>
      </c>
      <c r="B36" s="113" t="s">
        <v>192</v>
      </c>
      <c r="C36" s="4" t="s">
        <v>5</v>
      </c>
      <c r="D36" s="26">
        <v>807.18368999999996</v>
      </c>
      <c r="E36" s="26">
        <v>807.18368999999996</v>
      </c>
      <c r="F36" s="114">
        <f t="shared" si="1"/>
        <v>100</v>
      </c>
    </row>
    <row r="37" spans="1:6" ht="25.5" x14ac:dyDescent="0.25">
      <c r="A37" s="139"/>
      <c r="B37" s="98"/>
      <c r="C37" s="4" t="s">
        <v>7</v>
      </c>
      <c r="D37" s="26">
        <v>7344.0559999999996</v>
      </c>
      <c r="E37" s="26">
        <v>7344.06</v>
      </c>
      <c r="F37" s="114">
        <f t="shared" si="1"/>
        <v>100.00005446581564</v>
      </c>
    </row>
    <row r="38" spans="1:6" ht="38.25" x14ac:dyDescent="0.25">
      <c r="A38" s="139"/>
      <c r="B38" s="98"/>
      <c r="C38" s="4" t="s">
        <v>8</v>
      </c>
      <c r="D38" s="26">
        <v>93421.73</v>
      </c>
      <c r="E38" s="26">
        <v>93421.73</v>
      </c>
      <c r="F38" s="114">
        <f t="shared" si="1"/>
        <v>100</v>
      </c>
    </row>
    <row r="39" spans="1:6" ht="15.75" x14ac:dyDescent="0.25">
      <c r="A39" s="139"/>
      <c r="B39" s="106"/>
      <c r="C39" s="4" t="s">
        <v>6</v>
      </c>
      <c r="D39" s="5">
        <v>880</v>
      </c>
      <c r="E39" s="5">
        <v>577.96</v>
      </c>
      <c r="F39" s="114">
        <f t="shared" si="1"/>
        <v>65.677272727272722</v>
      </c>
    </row>
    <row r="40" spans="1:6" ht="15.75" x14ac:dyDescent="0.25">
      <c r="A40" s="99"/>
      <c r="B40" s="100" t="s">
        <v>80</v>
      </c>
      <c r="C40" s="98"/>
      <c r="D40" s="101">
        <f>SUM(D36:D39)</f>
        <v>102452.96969</v>
      </c>
      <c r="E40" s="101">
        <f>SUM(E36:E39)</f>
        <v>102150.93369000001</v>
      </c>
      <c r="F40" s="105">
        <f t="shared" si="1"/>
        <v>99.705195465867035</v>
      </c>
    </row>
    <row r="41" spans="1:6" ht="45" x14ac:dyDescent="0.25">
      <c r="A41" s="139" t="s">
        <v>14</v>
      </c>
      <c r="B41" s="113" t="s">
        <v>193</v>
      </c>
      <c r="C41" s="4" t="s">
        <v>5</v>
      </c>
      <c r="D41" s="5">
        <v>7592.8</v>
      </c>
      <c r="E41" s="5">
        <v>7592.8</v>
      </c>
      <c r="F41" s="114">
        <f t="shared" si="1"/>
        <v>100</v>
      </c>
    </row>
    <row r="42" spans="1:6" ht="25.5" x14ac:dyDescent="0.25">
      <c r="A42" s="139"/>
      <c r="B42" s="98"/>
      <c r="C42" s="4" t="s">
        <v>7</v>
      </c>
      <c r="D42" s="26">
        <v>49136.18</v>
      </c>
      <c r="E42" s="26">
        <v>49136.18</v>
      </c>
      <c r="F42" s="114">
        <f t="shared" si="1"/>
        <v>100</v>
      </c>
    </row>
    <row r="43" spans="1:6" ht="38.25" x14ac:dyDescent="0.25">
      <c r="A43" s="139"/>
      <c r="B43" s="98"/>
      <c r="C43" s="4" t="s">
        <v>8</v>
      </c>
      <c r="D43" s="26">
        <v>693701.93</v>
      </c>
      <c r="E43" s="26">
        <v>693698.24</v>
      </c>
      <c r="F43" s="114">
        <f t="shared" si="1"/>
        <v>99.999468071250703</v>
      </c>
    </row>
    <row r="44" spans="1:6" ht="15.75" x14ac:dyDescent="0.25">
      <c r="A44" s="139"/>
      <c r="B44" s="106"/>
      <c r="C44" s="4" t="s">
        <v>6</v>
      </c>
      <c r="D44" s="5">
        <v>205600</v>
      </c>
      <c r="E44" s="5">
        <v>180195.03</v>
      </c>
      <c r="F44" s="114">
        <f t="shared" si="1"/>
        <v>87.64349708171207</v>
      </c>
    </row>
    <row r="45" spans="1:6" ht="15.75" x14ac:dyDescent="0.25">
      <c r="A45" s="99"/>
      <c r="B45" s="100" t="s">
        <v>80</v>
      </c>
      <c r="C45" s="98"/>
      <c r="D45" s="101">
        <f>SUM(D41:D44)</f>
        <v>956030.91</v>
      </c>
      <c r="E45" s="101">
        <f>SUM(E41:E44)</f>
        <v>930622.25</v>
      </c>
      <c r="F45" s="105">
        <f t="shared" si="1"/>
        <v>97.342276307781717</v>
      </c>
    </row>
    <row r="46" spans="1:6" ht="30" x14ac:dyDescent="0.25">
      <c r="A46" s="139" t="s">
        <v>15</v>
      </c>
      <c r="B46" s="113" t="s">
        <v>194</v>
      </c>
      <c r="C46" s="4" t="s">
        <v>5</v>
      </c>
      <c r="D46" s="5">
        <v>0</v>
      </c>
      <c r="E46" s="5">
        <v>0</v>
      </c>
      <c r="F46" s="5">
        <v>0</v>
      </c>
    </row>
    <row r="47" spans="1:6" ht="25.5" x14ac:dyDescent="0.25">
      <c r="A47" s="139"/>
      <c r="B47" s="98"/>
      <c r="C47" s="4" t="s">
        <v>7</v>
      </c>
      <c r="D47" s="5">
        <v>0</v>
      </c>
      <c r="E47" s="5">
        <v>0</v>
      </c>
      <c r="F47" s="5">
        <v>0</v>
      </c>
    </row>
    <row r="48" spans="1:6" ht="38.25" x14ac:dyDescent="0.25">
      <c r="A48" s="139"/>
      <c r="B48" s="98"/>
      <c r="C48" s="4" t="s">
        <v>8</v>
      </c>
      <c r="D48" s="5">
        <v>0</v>
      </c>
      <c r="E48" s="5">
        <v>0</v>
      </c>
      <c r="F48" s="5">
        <v>0</v>
      </c>
    </row>
    <row r="49" spans="1:6" ht="15.75" x14ac:dyDescent="0.25">
      <c r="A49" s="139"/>
      <c r="B49" s="106"/>
      <c r="C49" s="4" t="s">
        <v>6</v>
      </c>
      <c r="D49" s="5">
        <v>0</v>
      </c>
      <c r="E49" s="5">
        <v>0</v>
      </c>
      <c r="F49" s="5">
        <v>0</v>
      </c>
    </row>
    <row r="50" spans="1:6" ht="15.75" x14ac:dyDescent="0.25">
      <c r="A50" s="99"/>
      <c r="B50" s="100" t="s">
        <v>80</v>
      </c>
      <c r="C50" s="98"/>
      <c r="D50" s="101">
        <f>SUM(D46:D49)</f>
        <v>0</v>
      </c>
      <c r="E50" s="101">
        <f>SUM(E46:E49)</f>
        <v>0</v>
      </c>
      <c r="F50" s="101">
        <v>0</v>
      </c>
    </row>
    <row r="51" spans="1:6" ht="30" x14ac:dyDescent="0.25">
      <c r="A51" s="139" t="s">
        <v>16</v>
      </c>
      <c r="B51" s="113" t="s">
        <v>190</v>
      </c>
      <c r="C51" s="4" t="s">
        <v>5</v>
      </c>
      <c r="D51" s="5">
        <v>0</v>
      </c>
      <c r="E51" s="5">
        <v>0</v>
      </c>
      <c r="F51" s="5">
        <v>0</v>
      </c>
    </row>
    <row r="52" spans="1:6" ht="25.5" x14ac:dyDescent="0.25">
      <c r="A52" s="139"/>
      <c r="B52" s="98"/>
      <c r="C52" s="4" t="s">
        <v>7</v>
      </c>
      <c r="D52" s="5">
        <v>17353.900000000001</v>
      </c>
      <c r="E52" s="5">
        <v>17353.900000000001</v>
      </c>
      <c r="F52" s="5">
        <f t="shared" ref="F52" si="2">E52/D52*100</f>
        <v>100</v>
      </c>
    </row>
    <row r="53" spans="1:6" ht="38.25" x14ac:dyDescent="0.25">
      <c r="A53" s="139"/>
      <c r="B53" s="98"/>
      <c r="C53" s="4" t="s">
        <v>8</v>
      </c>
      <c r="D53" s="26">
        <v>293349.18</v>
      </c>
      <c r="E53" s="26">
        <v>293349.18</v>
      </c>
      <c r="F53" s="5">
        <f>E53/D53*100</f>
        <v>100</v>
      </c>
    </row>
    <row r="54" spans="1:6" ht="15.75" x14ac:dyDescent="0.25">
      <c r="A54" s="139"/>
      <c r="B54" s="106"/>
      <c r="C54" s="4" t="s">
        <v>6</v>
      </c>
      <c r="D54" s="5">
        <v>32000</v>
      </c>
      <c r="E54" s="5">
        <v>27330.7</v>
      </c>
      <c r="F54" s="5">
        <f>E54/D54*100</f>
        <v>85.408437500000005</v>
      </c>
    </row>
    <row r="55" spans="1:6" ht="15.75" x14ac:dyDescent="0.25">
      <c r="A55" s="99"/>
      <c r="B55" s="100" t="s">
        <v>80</v>
      </c>
      <c r="C55" s="98"/>
      <c r="D55" s="101">
        <f>SUM(D51:D54)</f>
        <v>342703.08</v>
      </c>
      <c r="E55" s="101">
        <f>SUM(E51:E54)</f>
        <v>338033.78</v>
      </c>
      <c r="F55" s="105">
        <f>E55/D55*100</f>
        <v>98.637508597821764</v>
      </c>
    </row>
    <row r="56" spans="1:6" ht="25.5" x14ac:dyDescent="0.25">
      <c r="A56" s="139" t="s">
        <v>17</v>
      </c>
      <c r="B56" s="143" t="s">
        <v>195</v>
      </c>
      <c r="C56" s="4" t="s">
        <v>5</v>
      </c>
      <c r="D56" s="5">
        <v>0</v>
      </c>
      <c r="E56" s="5">
        <v>0</v>
      </c>
      <c r="F56" s="54">
        <v>0</v>
      </c>
    </row>
    <row r="57" spans="1:6" ht="25.5" x14ac:dyDescent="0.25">
      <c r="A57" s="139"/>
      <c r="B57" s="143"/>
      <c r="C57" s="4" t="s">
        <v>7</v>
      </c>
      <c r="D57" s="5">
        <v>0</v>
      </c>
      <c r="E57" s="5">
        <v>0</v>
      </c>
      <c r="F57" s="54">
        <v>0</v>
      </c>
    </row>
    <row r="58" spans="1:6" ht="38.25" x14ac:dyDescent="0.25">
      <c r="A58" s="139"/>
      <c r="B58" s="143"/>
      <c r="C58" s="4" t="s">
        <v>8</v>
      </c>
      <c r="D58" s="26">
        <v>705.55700000000002</v>
      </c>
      <c r="E58" s="26">
        <v>705.55700000000002</v>
      </c>
      <c r="F58" s="54">
        <f t="shared" ref="F58:F60" si="3">E58/D58*100</f>
        <v>100</v>
      </c>
    </row>
    <row r="59" spans="1:6" ht="15.75" x14ac:dyDescent="0.25">
      <c r="A59" s="139"/>
      <c r="B59" s="143"/>
      <c r="C59" s="4" t="s">
        <v>6</v>
      </c>
      <c r="D59" s="5">
        <v>0</v>
      </c>
      <c r="E59" s="5">
        <v>0</v>
      </c>
      <c r="F59" s="54">
        <v>0</v>
      </c>
    </row>
    <row r="60" spans="1:6" ht="15.75" x14ac:dyDescent="0.25">
      <c r="A60" s="116"/>
      <c r="B60" s="100" t="s">
        <v>80</v>
      </c>
      <c r="C60" s="4"/>
      <c r="D60" s="101">
        <f>SUM(D56:D59)</f>
        <v>705.55700000000002</v>
      </c>
      <c r="E60" s="101">
        <f t="shared" ref="E60" si="4">SUM(E56:E59)</f>
        <v>705.55700000000002</v>
      </c>
      <c r="F60" s="105">
        <f t="shared" si="3"/>
        <v>100</v>
      </c>
    </row>
    <row r="61" spans="1:6" ht="25.5" x14ac:dyDescent="0.25">
      <c r="A61" s="139" t="s">
        <v>18</v>
      </c>
      <c r="B61" s="143" t="s">
        <v>23</v>
      </c>
      <c r="C61" s="4" t="s">
        <v>5</v>
      </c>
      <c r="D61" s="5">
        <v>0</v>
      </c>
      <c r="E61" s="5">
        <v>0</v>
      </c>
      <c r="F61" s="5">
        <v>0</v>
      </c>
    </row>
    <row r="62" spans="1:6" ht="25.5" x14ac:dyDescent="0.25">
      <c r="A62" s="139"/>
      <c r="B62" s="143"/>
      <c r="C62" s="4" t="s">
        <v>7</v>
      </c>
      <c r="D62" s="5">
        <v>0</v>
      </c>
      <c r="E62" s="5">
        <v>0</v>
      </c>
      <c r="F62" s="5">
        <v>0</v>
      </c>
    </row>
    <row r="63" spans="1:6" ht="38.25" x14ac:dyDescent="0.25">
      <c r="A63" s="139"/>
      <c r="B63" s="143"/>
      <c r="C63" s="4" t="s">
        <v>8</v>
      </c>
      <c r="D63" s="26">
        <v>59298.578000000001</v>
      </c>
      <c r="E63" s="26">
        <v>59298.578000000001</v>
      </c>
      <c r="F63" s="54">
        <f>E63/D63*100</f>
        <v>100</v>
      </c>
    </row>
    <row r="64" spans="1:6" ht="15.75" x14ac:dyDescent="0.25">
      <c r="A64" s="139"/>
      <c r="B64" s="143"/>
      <c r="C64" s="4" t="s">
        <v>6</v>
      </c>
      <c r="D64" s="5">
        <v>0</v>
      </c>
      <c r="E64" s="5">
        <v>0</v>
      </c>
      <c r="F64" s="5">
        <v>0</v>
      </c>
    </row>
    <row r="65" spans="1:6" ht="15.75" x14ac:dyDescent="0.25">
      <c r="A65" s="116"/>
      <c r="B65" s="100" t="s">
        <v>80</v>
      </c>
      <c r="C65" s="4"/>
      <c r="D65" s="101">
        <f>SUM(D61:D64)</f>
        <v>59298.578000000001</v>
      </c>
      <c r="E65" s="101">
        <f>SUM(E61:E64)</f>
        <v>59298.578000000001</v>
      </c>
      <c r="F65" s="105">
        <f>E65/D65*100</f>
        <v>100</v>
      </c>
    </row>
    <row r="66" spans="1:6" ht="25.5" x14ac:dyDescent="0.25">
      <c r="A66" s="142" t="s">
        <v>19</v>
      </c>
      <c r="B66" s="141" t="s">
        <v>82</v>
      </c>
      <c r="C66" s="4" t="s">
        <v>5</v>
      </c>
      <c r="D66" s="26">
        <f t="shared" ref="D66:E69" si="5">D71+D76+D81</f>
        <v>317809.62</v>
      </c>
      <c r="E66" s="26">
        <f t="shared" ref="E66" si="6">E71+E76+E81</f>
        <v>317444.71399999998</v>
      </c>
      <c r="F66" s="5">
        <f t="shared" ref="F66:F68" si="7">E66/D66*100</f>
        <v>99.885180945749838</v>
      </c>
    </row>
    <row r="67" spans="1:6" ht="25.5" x14ac:dyDescent="0.25">
      <c r="A67" s="142"/>
      <c r="B67" s="141"/>
      <c r="C67" s="4" t="s">
        <v>7</v>
      </c>
      <c r="D67" s="26">
        <f t="shared" si="5"/>
        <v>6405398.0599999996</v>
      </c>
      <c r="E67" s="26">
        <f t="shared" ref="E67" si="8">E72+E77+E82</f>
        <v>6390078.5799999991</v>
      </c>
      <c r="F67" s="5">
        <f t="shared" si="7"/>
        <v>99.760834848099975</v>
      </c>
    </row>
    <row r="68" spans="1:6" ht="38.25" x14ac:dyDescent="0.25">
      <c r="A68" s="142"/>
      <c r="B68" s="141"/>
      <c r="C68" s="4" t="s">
        <v>8</v>
      </c>
      <c r="D68" s="26">
        <f t="shared" si="5"/>
        <v>1755787.3699999999</v>
      </c>
      <c r="E68" s="26">
        <f t="shared" ref="E68" si="9">E73+E78+E83</f>
        <v>1743233.2749999999</v>
      </c>
      <c r="F68" s="5">
        <f t="shared" si="7"/>
        <v>99.28498773743884</v>
      </c>
    </row>
    <row r="69" spans="1:6" ht="15.75" x14ac:dyDescent="0.25">
      <c r="A69" s="142"/>
      <c r="B69" s="141"/>
      <c r="C69" s="4" t="s">
        <v>6</v>
      </c>
      <c r="D69" s="5">
        <f t="shared" si="5"/>
        <v>0</v>
      </c>
      <c r="E69" s="5">
        <f t="shared" si="5"/>
        <v>0</v>
      </c>
      <c r="F69" s="5">
        <v>0</v>
      </c>
    </row>
    <row r="70" spans="1:6" ht="15.75" x14ac:dyDescent="0.25">
      <c r="A70" s="102"/>
      <c r="B70" s="100" t="s">
        <v>78</v>
      </c>
      <c r="C70" s="102"/>
      <c r="D70" s="117">
        <f>SUM(D66:D69)</f>
        <v>8478995.0499999989</v>
      </c>
      <c r="E70" s="117">
        <f>SUM(E66:E69)</f>
        <v>8450756.5689999983</v>
      </c>
      <c r="F70" s="101">
        <f>E70/D70*100</f>
        <v>99.666959576772001</v>
      </c>
    </row>
    <row r="71" spans="1:6" ht="25.5" x14ac:dyDescent="0.25">
      <c r="A71" s="139" t="s">
        <v>20</v>
      </c>
      <c r="B71" s="113" t="s">
        <v>83</v>
      </c>
      <c r="C71" s="4" t="s">
        <v>5</v>
      </c>
      <c r="D71" s="26">
        <v>315107.71000000002</v>
      </c>
      <c r="E71" s="26">
        <v>314743.02399999998</v>
      </c>
      <c r="F71" s="5">
        <f>E71/D71*100</f>
        <v>99.88426624026431</v>
      </c>
    </row>
    <row r="72" spans="1:6" ht="25.5" x14ac:dyDescent="0.25">
      <c r="A72" s="139"/>
      <c r="B72" s="98"/>
      <c r="C72" s="4" t="s">
        <v>7</v>
      </c>
      <c r="D72" s="26">
        <v>6398936.4199999999</v>
      </c>
      <c r="E72" s="26">
        <v>6383617.0199999996</v>
      </c>
      <c r="F72" s="5">
        <f>E72/D72*100</f>
        <v>99.760594589561492</v>
      </c>
    </row>
    <row r="73" spans="1:6" ht="38.25" x14ac:dyDescent="0.25">
      <c r="A73" s="139"/>
      <c r="B73" s="98"/>
      <c r="C73" s="4" t="s">
        <v>8</v>
      </c>
      <c r="D73" s="26">
        <v>1428408.72</v>
      </c>
      <c r="E73" s="26">
        <v>1417192.085</v>
      </c>
      <c r="F73" s="5">
        <f>E73/D73*100</f>
        <v>99.214746112723248</v>
      </c>
    </row>
    <row r="74" spans="1:6" ht="15.75" x14ac:dyDescent="0.25">
      <c r="A74" s="139"/>
      <c r="B74" s="106"/>
      <c r="C74" s="4" t="s">
        <v>6</v>
      </c>
      <c r="D74" s="5">
        <v>0</v>
      </c>
      <c r="E74" s="5">
        <v>0</v>
      </c>
      <c r="F74" s="5">
        <v>0</v>
      </c>
    </row>
    <row r="75" spans="1:6" ht="15.75" x14ac:dyDescent="0.25">
      <c r="A75" s="99"/>
      <c r="B75" s="100" t="s">
        <v>80</v>
      </c>
      <c r="C75" s="98"/>
      <c r="D75" s="101">
        <f>SUM(D71:D74)</f>
        <v>8142452.8499999996</v>
      </c>
      <c r="E75" s="101">
        <f>SUM(E71:E74)</f>
        <v>8115552.1289999997</v>
      </c>
      <c r="F75" s="101">
        <f t="shared" ref="F75:F78" si="10">E75/D75*100</f>
        <v>99.669623865245967</v>
      </c>
    </row>
    <row r="76" spans="1:6" ht="30" x14ac:dyDescent="0.25">
      <c r="A76" s="139" t="s">
        <v>21</v>
      </c>
      <c r="B76" s="113" t="s">
        <v>48</v>
      </c>
      <c r="C76" s="4" t="s">
        <v>5</v>
      </c>
      <c r="D76" s="5">
        <v>2701.91</v>
      </c>
      <c r="E76" s="5">
        <v>2701.69</v>
      </c>
      <c r="F76" s="5">
        <f t="shared" si="10"/>
        <v>99.99185761183756</v>
      </c>
    </row>
    <row r="77" spans="1:6" ht="25.5" x14ac:dyDescent="0.25">
      <c r="A77" s="139"/>
      <c r="B77" s="98"/>
      <c r="C77" s="4" t="s">
        <v>7</v>
      </c>
      <c r="D77" s="5">
        <v>6461.64</v>
      </c>
      <c r="E77" s="5">
        <v>6461.56</v>
      </c>
      <c r="F77" s="5">
        <f t="shared" si="10"/>
        <v>99.998761924217376</v>
      </c>
    </row>
    <row r="78" spans="1:6" ht="38.25" x14ac:dyDescent="0.25">
      <c r="A78" s="139"/>
      <c r="B78" s="98"/>
      <c r="C78" s="4" t="s">
        <v>8</v>
      </c>
      <c r="D78" s="5">
        <v>125571.24</v>
      </c>
      <c r="E78" s="5">
        <v>125571.24</v>
      </c>
      <c r="F78" s="5">
        <f t="shared" si="10"/>
        <v>100</v>
      </c>
    </row>
    <row r="79" spans="1:6" ht="15.75" x14ac:dyDescent="0.25">
      <c r="A79" s="139"/>
      <c r="B79" s="106"/>
      <c r="C79" s="4" t="s">
        <v>6</v>
      </c>
      <c r="D79" s="5">
        <v>0</v>
      </c>
      <c r="E79" s="5">
        <v>0</v>
      </c>
      <c r="F79" s="5">
        <v>0</v>
      </c>
    </row>
    <row r="80" spans="1:6" ht="15.75" x14ac:dyDescent="0.25">
      <c r="A80" s="99"/>
      <c r="B80" s="100" t="s">
        <v>80</v>
      </c>
      <c r="C80" s="98"/>
      <c r="D80" s="101">
        <f>SUM(D76:D79)</f>
        <v>134734.79</v>
      </c>
      <c r="E80" s="101">
        <f>SUM(E76:E79)</f>
        <v>134734.49</v>
      </c>
      <c r="F80" s="105">
        <f>E80/D80*100</f>
        <v>99.999777340358776</v>
      </c>
    </row>
    <row r="81" spans="1:6" ht="25.5" x14ac:dyDescent="0.25">
      <c r="A81" s="139" t="s">
        <v>22</v>
      </c>
      <c r="B81" s="113" t="s">
        <v>23</v>
      </c>
      <c r="C81" s="4" t="s">
        <v>5</v>
      </c>
      <c r="D81" s="5">
        <v>0</v>
      </c>
      <c r="E81" s="5">
        <v>0</v>
      </c>
      <c r="F81" s="5">
        <v>0</v>
      </c>
    </row>
    <row r="82" spans="1:6" ht="25.5" x14ac:dyDescent="0.25">
      <c r="A82" s="139"/>
      <c r="B82" s="98"/>
      <c r="C82" s="4" t="s">
        <v>7</v>
      </c>
      <c r="D82" s="5">
        <v>0</v>
      </c>
      <c r="E82" s="5">
        <v>0</v>
      </c>
      <c r="F82" s="5">
        <v>0</v>
      </c>
    </row>
    <row r="83" spans="1:6" ht="38.25" x14ac:dyDescent="0.25">
      <c r="A83" s="139"/>
      <c r="B83" s="98"/>
      <c r="C83" s="4" t="s">
        <v>8</v>
      </c>
      <c r="D83" s="5">
        <v>201807.41</v>
      </c>
      <c r="E83" s="5">
        <v>200469.95</v>
      </c>
      <c r="F83" s="5">
        <f>E83/D83*100</f>
        <v>99.337259221551875</v>
      </c>
    </row>
    <row r="84" spans="1:6" ht="15.75" x14ac:dyDescent="0.25">
      <c r="A84" s="139"/>
      <c r="B84" s="106"/>
      <c r="C84" s="4" t="s">
        <v>6</v>
      </c>
      <c r="D84" s="5">
        <v>0</v>
      </c>
      <c r="E84" s="5">
        <v>0</v>
      </c>
      <c r="F84" s="5">
        <v>0</v>
      </c>
    </row>
    <row r="85" spans="1:6" ht="15.75" x14ac:dyDescent="0.25">
      <c r="A85" s="99"/>
      <c r="B85" s="100" t="s">
        <v>80</v>
      </c>
      <c r="C85" s="98"/>
      <c r="D85" s="101">
        <f>SUM(D81:D84)</f>
        <v>201807.41</v>
      </c>
      <c r="E85" s="101">
        <f>SUM(E81:E84)</f>
        <v>200469.95</v>
      </c>
      <c r="F85" s="105">
        <f>E85/D85*100</f>
        <v>99.337259221551875</v>
      </c>
    </row>
    <row r="86" spans="1:6" ht="25.5" x14ac:dyDescent="0.25">
      <c r="A86" s="142" t="s">
        <v>24</v>
      </c>
      <c r="B86" s="141" t="s">
        <v>84</v>
      </c>
      <c r="C86" s="4" t="s">
        <v>5</v>
      </c>
      <c r="D86" s="29">
        <f>D91</f>
        <v>22860.98</v>
      </c>
      <c r="E86" s="29">
        <f>E91</f>
        <v>22860.98</v>
      </c>
      <c r="F86" s="5">
        <f>E86/D86*100</f>
        <v>100</v>
      </c>
    </row>
    <row r="87" spans="1:6" ht="25.5" x14ac:dyDescent="0.25">
      <c r="A87" s="142"/>
      <c r="B87" s="141"/>
      <c r="C87" s="4" t="s">
        <v>7</v>
      </c>
      <c r="D87" s="26">
        <f>D92+D97+D102+D107+D112+D117</f>
        <v>42521</v>
      </c>
      <c r="E87" s="26">
        <f>E92+E97+E102+E107+E112+E117</f>
        <v>37002.832000000002</v>
      </c>
      <c r="F87" s="5">
        <f>E87/D87*100</f>
        <v>87.022487711954099</v>
      </c>
    </row>
    <row r="88" spans="1:6" ht="38.25" x14ac:dyDescent="0.25">
      <c r="A88" s="142"/>
      <c r="B88" s="141"/>
      <c r="C88" s="4" t="s">
        <v>8</v>
      </c>
      <c r="D88" s="26">
        <f>D93+D98+D103+D108+D113+D118</f>
        <v>185581.39599999998</v>
      </c>
      <c r="E88" s="26">
        <f>E93+E98+E103+E108+E113+E118</f>
        <v>182177.908</v>
      </c>
      <c r="F88" s="5">
        <f>E88/D88*100</f>
        <v>98.166040307186833</v>
      </c>
    </row>
    <row r="89" spans="1:6" ht="15.75" x14ac:dyDescent="0.25">
      <c r="A89" s="142"/>
      <c r="B89" s="141"/>
      <c r="C89" s="4" t="s">
        <v>6</v>
      </c>
      <c r="D89" s="26">
        <v>0</v>
      </c>
      <c r="E89" s="26">
        <v>0</v>
      </c>
      <c r="F89" s="5">
        <v>0</v>
      </c>
    </row>
    <row r="90" spans="1:6" ht="15.75" x14ac:dyDescent="0.25">
      <c r="A90" s="102"/>
      <c r="B90" s="100" t="s">
        <v>78</v>
      </c>
      <c r="C90" s="102"/>
      <c r="D90" s="117">
        <f>SUM(D86:D89)</f>
        <v>250963.37599999999</v>
      </c>
      <c r="E90" s="117">
        <f>SUM(E86:E89)</f>
        <v>242041.72</v>
      </c>
      <c r="F90" s="101">
        <f>E90/D90*100</f>
        <v>96.445036665429626</v>
      </c>
    </row>
    <row r="91" spans="1:6" ht="25.5" x14ac:dyDescent="0.25">
      <c r="A91" s="139" t="s">
        <v>25</v>
      </c>
      <c r="B91" s="137" t="s">
        <v>85</v>
      </c>
      <c r="C91" s="4" t="s">
        <v>5</v>
      </c>
      <c r="D91" s="26">
        <v>22860.98</v>
      </c>
      <c r="E91" s="26">
        <v>22860.98</v>
      </c>
      <c r="F91" s="5">
        <f t="shared" ref="F91" si="11">E91/D91*100</f>
        <v>100</v>
      </c>
    </row>
    <row r="92" spans="1:6" ht="25.5" x14ac:dyDescent="0.25">
      <c r="A92" s="139"/>
      <c r="B92" s="137"/>
      <c r="C92" s="4" t="s">
        <v>7</v>
      </c>
      <c r="D92" s="26">
        <v>0</v>
      </c>
      <c r="E92" s="26">
        <v>0</v>
      </c>
      <c r="F92" s="5">
        <v>0</v>
      </c>
    </row>
    <row r="93" spans="1:6" ht="38.25" x14ac:dyDescent="0.25">
      <c r="A93" s="139"/>
      <c r="B93" s="137"/>
      <c r="C93" s="4" t="s">
        <v>8</v>
      </c>
      <c r="D93" s="18">
        <v>123434.70299999999</v>
      </c>
      <c r="E93" s="18">
        <v>120031.232</v>
      </c>
      <c r="F93" s="5">
        <f>E93/D93*100</f>
        <v>97.242695192453297</v>
      </c>
    </row>
    <row r="94" spans="1:6" ht="15.75" x14ac:dyDescent="0.25">
      <c r="A94" s="139"/>
      <c r="B94" s="137"/>
      <c r="C94" s="4" t="s">
        <v>6</v>
      </c>
      <c r="D94" s="26">
        <v>0</v>
      </c>
      <c r="E94" s="26">
        <v>0</v>
      </c>
      <c r="F94" s="5">
        <v>0</v>
      </c>
    </row>
    <row r="95" spans="1:6" ht="15.75" x14ac:dyDescent="0.25">
      <c r="A95" s="99"/>
      <c r="B95" s="100" t="s">
        <v>80</v>
      </c>
      <c r="C95" s="98"/>
      <c r="D95" s="117">
        <f>SUM(D91:D94)</f>
        <v>146295.68299999999</v>
      </c>
      <c r="E95" s="117">
        <f>SUM(E91:E94)</f>
        <v>142892.212</v>
      </c>
      <c r="F95" s="105">
        <f>E95/D95*100</f>
        <v>97.673567032049746</v>
      </c>
    </row>
    <row r="96" spans="1:6" ht="30" x14ac:dyDescent="0.25">
      <c r="A96" s="139" t="s">
        <v>26</v>
      </c>
      <c r="B96" s="113" t="s">
        <v>86</v>
      </c>
      <c r="C96" s="4" t="s">
        <v>5</v>
      </c>
      <c r="D96" s="114">
        <v>0</v>
      </c>
      <c r="E96" s="114">
        <v>0</v>
      </c>
      <c r="F96" s="114">
        <v>0</v>
      </c>
    </row>
    <row r="97" spans="1:6" ht="25.5" x14ac:dyDescent="0.25">
      <c r="A97" s="139"/>
      <c r="B97" s="98"/>
      <c r="C97" s="4" t="s">
        <v>7</v>
      </c>
      <c r="D97" s="26">
        <v>20719</v>
      </c>
      <c r="E97" s="26">
        <v>20719</v>
      </c>
      <c r="F97" s="5">
        <f>E97/D97*100</f>
        <v>100</v>
      </c>
    </row>
    <row r="98" spans="1:6" ht="38.25" x14ac:dyDescent="0.25">
      <c r="A98" s="139"/>
      <c r="B98" s="98"/>
      <c r="C98" s="4" t="s">
        <v>8</v>
      </c>
      <c r="D98" s="26">
        <v>58361</v>
      </c>
      <c r="E98" s="26">
        <v>58360.985999999997</v>
      </c>
      <c r="F98" s="5">
        <f>E98/D98*100</f>
        <v>99.999976011377456</v>
      </c>
    </row>
    <row r="99" spans="1:6" ht="15.75" x14ac:dyDescent="0.25">
      <c r="A99" s="139"/>
      <c r="B99" s="106"/>
      <c r="C99" s="4" t="s">
        <v>6</v>
      </c>
      <c r="D99" s="26">
        <v>0</v>
      </c>
      <c r="E99" s="26">
        <v>0</v>
      </c>
      <c r="F99" s="5">
        <v>0</v>
      </c>
    </row>
    <row r="100" spans="1:6" ht="15.75" x14ac:dyDescent="0.25">
      <c r="A100" s="99"/>
      <c r="B100" s="100" t="s">
        <v>80</v>
      </c>
      <c r="C100" s="98"/>
      <c r="D100" s="117">
        <f>SUM(D96:D99)</f>
        <v>79080</v>
      </c>
      <c r="E100" s="117">
        <f>SUM(E96:E99)</f>
        <v>79079.986000000004</v>
      </c>
      <c r="F100" s="105">
        <f>E100/D100*100</f>
        <v>99.999982296408703</v>
      </c>
    </row>
    <row r="101" spans="1:6" ht="29.25" customHeight="1" x14ac:dyDescent="0.25">
      <c r="A101" s="140" t="s">
        <v>206</v>
      </c>
      <c r="B101" s="143" t="s">
        <v>205</v>
      </c>
      <c r="C101" s="4" t="s">
        <v>5</v>
      </c>
      <c r="D101" s="5">
        <v>0</v>
      </c>
      <c r="E101" s="5">
        <v>0</v>
      </c>
      <c r="F101" s="54">
        <v>0</v>
      </c>
    </row>
    <row r="102" spans="1:6" ht="25.5" x14ac:dyDescent="0.25">
      <c r="A102" s="140"/>
      <c r="B102" s="143"/>
      <c r="C102" s="4" t="s">
        <v>7</v>
      </c>
      <c r="D102" s="5">
        <v>0</v>
      </c>
      <c r="E102" s="5">
        <v>0</v>
      </c>
      <c r="F102" s="54">
        <v>0</v>
      </c>
    </row>
    <row r="103" spans="1:6" ht="38.25" x14ac:dyDescent="0.25">
      <c r="A103" s="140"/>
      <c r="B103" s="143"/>
      <c r="C103" s="4" t="s">
        <v>8</v>
      </c>
      <c r="D103" s="5">
        <v>0</v>
      </c>
      <c r="E103" s="5">
        <v>0</v>
      </c>
      <c r="F103" s="54">
        <v>0</v>
      </c>
    </row>
    <row r="104" spans="1:6" ht="15.75" x14ac:dyDescent="0.25">
      <c r="A104" s="140"/>
      <c r="B104" s="143"/>
      <c r="C104" s="4" t="s">
        <v>6</v>
      </c>
      <c r="D104" s="5">
        <v>0</v>
      </c>
      <c r="E104" s="5">
        <v>0</v>
      </c>
      <c r="F104" s="54">
        <v>0</v>
      </c>
    </row>
    <row r="105" spans="1:6" ht="15.75" x14ac:dyDescent="0.25">
      <c r="A105" s="116"/>
      <c r="B105" s="100" t="s">
        <v>80</v>
      </c>
      <c r="C105" s="98"/>
      <c r="D105" s="101">
        <v>0</v>
      </c>
      <c r="E105" s="101">
        <v>0</v>
      </c>
      <c r="F105" s="105">
        <v>0</v>
      </c>
    </row>
    <row r="106" spans="1:6" ht="25.5" x14ac:dyDescent="0.25">
      <c r="A106" s="136" t="s">
        <v>207</v>
      </c>
      <c r="B106" s="143" t="s">
        <v>23</v>
      </c>
      <c r="C106" s="4" t="s">
        <v>5</v>
      </c>
      <c r="D106" s="5">
        <v>0</v>
      </c>
      <c r="E106" s="5">
        <v>0</v>
      </c>
      <c r="F106" s="54">
        <v>0</v>
      </c>
    </row>
    <row r="107" spans="1:6" ht="25.5" x14ac:dyDescent="0.25">
      <c r="A107" s="145"/>
      <c r="B107" s="143"/>
      <c r="C107" s="4" t="s">
        <v>7</v>
      </c>
      <c r="D107" s="26">
        <v>21802</v>
      </c>
      <c r="E107" s="26">
        <v>16283.832</v>
      </c>
      <c r="F107" s="5">
        <f>E107/D107*100</f>
        <v>74.689624805063758</v>
      </c>
    </row>
    <row r="108" spans="1:6" ht="38.25" x14ac:dyDescent="0.25">
      <c r="A108" s="145"/>
      <c r="B108" s="143"/>
      <c r="C108" s="4" t="s">
        <v>8</v>
      </c>
      <c r="D108" s="26">
        <v>1785.693</v>
      </c>
      <c r="E108" s="26">
        <v>1785.69</v>
      </c>
      <c r="F108" s="5">
        <f>E108/D108*100</f>
        <v>99.999831997997418</v>
      </c>
    </row>
    <row r="109" spans="1:6" ht="15.75" x14ac:dyDescent="0.25">
      <c r="A109" s="145"/>
      <c r="B109" s="143"/>
      <c r="C109" s="4" t="s">
        <v>6</v>
      </c>
      <c r="D109" s="26">
        <v>0</v>
      </c>
      <c r="E109" s="26">
        <v>0</v>
      </c>
      <c r="F109" s="54">
        <v>0</v>
      </c>
    </row>
    <row r="110" spans="1:6" ht="15.75" x14ac:dyDescent="0.25">
      <c r="A110" s="99"/>
      <c r="B110" s="100" t="s">
        <v>80</v>
      </c>
      <c r="C110" s="98"/>
      <c r="D110" s="117">
        <f>SUM(D106:D109)</f>
        <v>23587.692999999999</v>
      </c>
      <c r="E110" s="117">
        <f>SUM(E106:E109)</f>
        <v>18069.522000000001</v>
      </c>
      <c r="F110" s="105">
        <f>E110/D110*100</f>
        <v>76.605719770899171</v>
      </c>
    </row>
    <row r="111" spans="1:6" ht="30" x14ac:dyDescent="0.25">
      <c r="A111" s="139" t="s">
        <v>151</v>
      </c>
      <c r="B111" s="34" t="s">
        <v>73</v>
      </c>
      <c r="C111" s="4" t="s">
        <v>5</v>
      </c>
      <c r="D111" s="5">
        <v>0</v>
      </c>
      <c r="E111" s="5">
        <v>0</v>
      </c>
      <c r="F111" s="5">
        <v>0</v>
      </c>
    </row>
    <row r="112" spans="1:6" ht="25.5" x14ac:dyDescent="0.25">
      <c r="A112" s="139"/>
      <c r="B112" s="98"/>
      <c r="C112" s="4" t="s">
        <v>7</v>
      </c>
      <c r="D112" s="5">
        <v>0</v>
      </c>
      <c r="E112" s="5">
        <v>0</v>
      </c>
      <c r="F112" s="5">
        <v>0</v>
      </c>
    </row>
    <row r="113" spans="1:6" ht="38.25" x14ac:dyDescent="0.25">
      <c r="A113" s="139"/>
      <c r="B113" s="98"/>
      <c r="C113" s="4" t="s">
        <v>8</v>
      </c>
      <c r="D113" s="5">
        <v>2000</v>
      </c>
      <c r="E113" s="5">
        <v>2000</v>
      </c>
      <c r="F113" s="5">
        <f>E113/D113*100</f>
        <v>100</v>
      </c>
    </row>
    <row r="114" spans="1:6" ht="15.75" x14ac:dyDescent="0.25">
      <c r="A114" s="139"/>
      <c r="B114" s="106"/>
      <c r="C114" s="4" t="s">
        <v>6</v>
      </c>
      <c r="D114" s="5">
        <v>0</v>
      </c>
      <c r="E114" s="5">
        <v>0</v>
      </c>
      <c r="F114" s="5">
        <v>0</v>
      </c>
    </row>
    <row r="115" spans="1:6" ht="15.75" x14ac:dyDescent="0.25">
      <c r="A115" s="99"/>
      <c r="B115" s="100" t="s">
        <v>80</v>
      </c>
      <c r="C115" s="98"/>
      <c r="D115" s="101">
        <f>SUM(D111:D114)</f>
        <v>2000</v>
      </c>
      <c r="E115" s="101">
        <f>SUM(E111:E114)</f>
        <v>2000</v>
      </c>
      <c r="F115" s="105">
        <f>E115/D115*100</f>
        <v>100</v>
      </c>
    </row>
    <row r="116" spans="1:6" ht="25.5" x14ac:dyDescent="0.25">
      <c r="A116" s="139" t="s">
        <v>209</v>
      </c>
      <c r="B116" s="143" t="s">
        <v>210</v>
      </c>
      <c r="C116" s="4" t="s">
        <v>5</v>
      </c>
      <c r="D116" s="5">
        <v>0</v>
      </c>
      <c r="E116" s="5">
        <v>0</v>
      </c>
      <c r="F116" s="5">
        <v>0</v>
      </c>
    </row>
    <row r="117" spans="1:6" ht="25.5" x14ac:dyDescent="0.25">
      <c r="A117" s="139"/>
      <c r="B117" s="143"/>
      <c r="C117" s="4" t="s">
        <v>7</v>
      </c>
      <c r="D117" s="5">
        <v>0</v>
      </c>
      <c r="E117" s="5">
        <v>0</v>
      </c>
      <c r="F117" s="5">
        <v>0</v>
      </c>
    </row>
    <row r="118" spans="1:6" ht="38.25" x14ac:dyDescent="0.25">
      <c r="A118" s="139"/>
      <c r="B118" s="143"/>
      <c r="C118" s="4" t="s">
        <v>8</v>
      </c>
      <c r="D118" s="5">
        <v>0</v>
      </c>
      <c r="E118" s="5">
        <v>0</v>
      </c>
      <c r="F118" s="5">
        <v>0</v>
      </c>
    </row>
    <row r="119" spans="1:6" ht="15.75" x14ac:dyDescent="0.25">
      <c r="A119" s="139"/>
      <c r="B119" s="143"/>
      <c r="C119" s="4" t="s">
        <v>6</v>
      </c>
      <c r="D119" s="5">
        <v>0</v>
      </c>
      <c r="E119" s="5">
        <v>0</v>
      </c>
      <c r="F119" s="5">
        <v>0</v>
      </c>
    </row>
    <row r="120" spans="1:6" ht="15.75" x14ac:dyDescent="0.25">
      <c r="A120" s="116"/>
      <c r="B120" s="100" t="s">
        <v>80</v>
      </c>
      <c r="C120" s="98"/>
      <c r="D120" s="101">
        <v>0</v>
      </c>
      <c r="E120" s="101">
        <v>0</v>
      </c>
      <c r="F120" s="101">
        <v>0</v>
      </c>
    </row>
    <row r="121" spans="1:6" ht="25.5" x14ac:dyDescent="0.25">
      <c r="A121" s="142" t="s">
        <v>27</v>
      </c>
      <c r="B121" s="141" t="s">
        <v>87</v>
      </c>
      <c r="C121" s="4" t="s">
        <v>5</v>
      </c>
      <c r="D121" s="26">
        <f>D131</f>
        <v>3110.6350000000002</v>
      </c>
      <c r="E121" s="26">
        <f>E131</f>
        <v>3110.6350000000002</v>
      </c>
      <c r="F121" s="5">
        <f t="shared" ref="F121:F122" si="12">E121/D121*100</f>
        <v>100</v>
      </c>
    </row>
    <row r="122" spans="1:6" ht="25.5" x14ac:dyDescent="0.25">
      <c r="A122" s="142"/>
      <c r="B122" s="141"/>
      <c r="C122" s="4" t="s">
        <v>7</v>
      </c>
      <c r="D122" s="26">
        <f>D127+D132+D137</f>
        <v>14711.72</v>
      </c>
      <c r="E122" s="26">
        <f>E127+E132+E137</f>
        <v>14711.707</v>
      </c>
      <c r="F122" s="5">
        <f t="shared" si="12"/>
        <v>99.999911635077339</v>
      </c>
    </row>
    <row r="123" spans="1:6" ht="38.25" x14ac:dyDescent="0.25">
      <c r="A123" s="142"/>
      <c r="B123" s="141"/>
      <c r="C123" s="4" t="s">
        <v>8</v>
      </c>
      <c r="D123" s="26">
        <f>D128+D133+D138</f>
        <v>836548.94499999995</v>
      </c>
      <c r="E123" s="26">
        <f>E128+E133+E138</f>
        <v>835433.95499999996</v>
      </c>
      <c r="F123" s="5">
        <f>E123/D123*100</f>
        <v>99.866715509395561</v>
      </c>
    </row>
    <row r="124" spans="1:6" ht="15.75" x14ac:dyDescent="0.25">
      <c r="A124" s="142"/>
      <c r="B124" s="141"/>
      <c r="C124" s="4" t="s">
        <v>6</v>
      </c>
      <c r="D124" s="26">
        <v>0</v>
      </c>
      <c r="E124" s="26">
        <v>0</v>
      </c>
      <c r="F124" s="5">
        <v>0</v>
      </c>
    </row>
    <row r="125" spans="1:6" ht="15.75" x14ac:dyDescent="0.25">
      <c r="A125" s="102"/>
      <c r="B125" s="100" t="s">
        <v>78</v>
      </c>
      <c r="C125" s="102"/>
      <c r="D125" s="117">
        <f>SUM(D121:D124)</f>
        <v>854371.29999999993</v>
      </c>
      <c r="E125" s="117">
        <f>SUM(E121:E124)</f>
        <v>853256.2969999999</v>
      </c>
      <c r="F125" s="105">
        <f>E125/D125*100</f>
        <v>99.869494328753788</v>
      </c>
    </row>
    <row r="126" spans="1:6" ht="25.5" x14ac:dyDescent="0.25">
      <c r="A126" s="139" t="s">
        <v>28</v>
      </c>
      <c r="B126" s="97" t="s">
        <v>88</v>
      </c>
      <c r="C126" s="4" t="s">
        <v>5</v>
      </c>
      <c r="D126" s="5">
        <v>0</v>
      </c>
      <c r="E126" s="5">
        <v>0</v>
      </c>
      <c r="F126" s="5">
        <v>0</v>
      </c>
    </row>
    <row r="127" spans="1:6" ht="25.5" x14ac:dyDescent="0.25">
      <c r="A127" s="139"/>
      <c r="B127" s="97"/>
      <c r="C127" s="4" t="s">
        <v>7</v>
      </c>
      <c r="D127" s="5">
        <v>0</v>
      </c>
      <c r="E127" s="5">
        <v>0</v>
      </c>
      <c r="F127" s="5">
        <v>0</v>
      </c>
    </row>
    <row r="128" spans="1:6" ht="38.25" x14ac:dyDescent="0.25">
      <c r="A128" s="139"/>
      <c r="B128" s="98"/>
      <c r="C128" s="4" t="s">
        <v>8</v>
      </c>
      <c r="D128" s="26">
        <v>351088.29</v>
      </c>
      <c r="E128" s="26">
        <v>350213.83500000002</v>
      </c>
      <c r="F128" s="5">
        <f>E128/D128*100</f>
        <v>99.750930172008879</v>
      </c>
    </row>
    <row r="129" spans="1:6" ht="15.75" x14ac:dyDescent="0.25">
      <c r="A129" s="139"/>
      <c r="B129" s="98"/>
      <c r="C129" s="4" t="s">
        <v>6</v>
      </c>
      <c r="D129" s="5">
        <v>0</v>
      </c>
      <c r="E129" s="5">
        <v>0</v>
      </c>
      <c r="F129" s="5">
        <v>0</v>
      </c>
    </row>
    <row r="130" spans="1:6" ht="15.75" x14ac:dyDescent="0.25">
      <c r="A130" s="99"/>
      <c r="B130" s="100" t="s">
        <v>80</v>
      </c>
      <c r="C130" s="98"/>
      <c r="D130" s="101">
        <f>SUM(D126:D129)</f>
        <v>351088.29</v>
      </c>
      <c r="E130" s="101">
        <f>SUM(E126:E129)</f>
        <v>350213.83500000002</v>
      </c>
      <c r="F130" s="105">
        <f>E130/D130*100</f>
        <v>99.750930172008879</v>
      </c>
    </row>
    <row r="131" spans="1:6" ht="25.5" x14ac:dyDescent="0.25">
      <c r="A131" s="139" t="s">
        <v>29</v>
      </c>
      <c r="B131" s="113" t="s">
        <v>49</v>
      </c>
      <c r="C131" s="4" t="s">
        <v>5</v>
      </c>
      <c r="D131" s="26">
        <v>3110.6350000000002</v>
      </c>
      <c r="E131" s="26">
        <v>3110.6350000000002</v>
      </c>
      <c r="F131" s="5">
        <f t="shared" ref="F131:F132" si="13">E131/D131*100</f>
        <v>100</v>
      </c>
    </row>
    <row r="132" spans="1:6" ht="25.5" x14ac:dyDescent="0.25">
      <c r="A132" s="139"/>
      <c r="B132" s="98"/>
      <c r="C132" s="4" t="s">
        <v>7</v>
      </c>
      <c r="D132" s="26">
        <v>14711.72</v>
      </c>
      <c r="E132" s="26">
        <v>14711.707</v>
      </c>
      <c r="F132" s="5">
        <f t="shared" si="13"/>
        <v>99.999911635077339</v>
      </c>
    </row>
    <row r="133" spans="1:6" ht="38.25" x14ac:dyDescent="0.25">
      <c r="A133" s="139"/>
      <c r="B133" s="98"/>
      <c r="C133" s="4" t="s">
        <v>8</v>
      </c>
      <c r="D133" s="26">
        <v>468150.53499999997</v>
      </c>
      <c r="E133" s="26">
        <v>468150.52</v>
      </c>
      <c r="F133" s="5">
        <f>E133/D133*100</f>
        <v>99.999996795902419</v>
      </c>
    </row>
    <row r="134" spans="1:6" ht="15.75" x14ac:dyDescent="0.25">
      <c r="A134" s="139"/>
      <c r="B134" s="106"/>
      <c r="C134" s="4" t="s">
        <v>6</v>
      </c>
      <c r="D134" s="26">
        <v>0</v>
      </c>
      <c r="E134" s="26">
        <v>0</v>
      </c>
      <c r="F134" s="5">
        <v>0</v>
      </c>
    </row>
    <row r="135" spans="1:6" ht="15.75" x14ac:dyDescent="0.25">
      <c r="A135" s="99"/>
      <c r="B135" s="100" t="s">
        <v>80</v>
      </c>
      <c r="C135" s="98"/>
      <c r="D135" s="117">
        <f>SUM(D131:D134)</f>
        <v>485972.88999999996</v>
      </c>
      <c r="E135" s="117">
        <f>SUM(E131:E134)</f>
        <v>485972.86200000002</v>
      </c>
      <c r="F135" s="105">
        <f>E135/D135*100</f>
        <v>99.999994238361751</v>
      </c>
    </row>
    <row r="136" spans="1:6" ht="25.5" x14ac:dyDescent="0.25">
      <c r="A136" s="139" t="s">
        <v>30</v>
      </c>
      <c r="B136" s="113" t="s">
        <v>23</v>
      </c>
      <c r="C136" s="4" t="s">
        <v>5</v>
      </c>
      <c r="D136" s="5">
        <v>0</v>
      </c>
      <c r="E136" s="5">
        <v>0</v>
      </c>
      <c r="F136" s="5">
        <v>0</v>
      </c>
    </row>
    <row r="137" spans="1:6" ht="25.5" x14ac:dyDescent="0.25">
      <c r="A137" s="139"/>
      <c r="B137" s="98"/>
      <c r="C137" s="4" t="s">
        <v>7</v>
      </c>
      <c r="D137" s="5">
        <v>0</v>
      </c>
      <c r="E137" s="5">
        <v>0</v>
      </c>
      <c r="F137" s="5">
        <v>0</v>
      </c>
    </row>
    <row r="138" spans="1:6" ht="38.25" x14ac:dyDescent="0.25">
      <c r="A138" s="139"/>
      <c r="B138" s="98"/>
      <c r="C138" s="4" t="s">
        <v>8</v>
      </c>
      <c r="D138" s="5">
        <v>17310.12</v>
      </c>
      <c r="E138" s="26">
        <v>17069.599999999999</v>
      </c>
      <c r="F138" s="5">
        <f>E138/D138*100</f>
        <v>98.610523786085821</v>
      </c>
    </row>
    <row r="139" spans="1:6" ht="15.75" x14ac:dyDescent="0.25">
      <c r="A139" s="139"/>
      <c r="B139" s="106"/>
      <c r="C139" s="4" t="s">
        <v>6</v>
      </c>
      <c r="D139" s="5">
        <v>0</v>
      </c>
      <c r="E139" s="5">
        <v>0</v>
      </c>
      <c r="F139" s="5">
        <v>0</v>
      </c>
    </row>
    <row r="140" spans="1:6" ht="15.75" x14ac:dyDescent="0.25">
      <c r="A140" s="99"/>
      <c r="B140" s="100" t="s">
        <v>80</v>
      </c>
      <c r="C140" s="98"/>
      <c r="D140" s="105">
        <f>SUM(D136:D139)</f>
        <v>17310.12</v>
      </c>
      <c r="E140" s="105">
        <f>SUM(E136:E139)</f>
        <v>17069.599999999999</v>
      </c>
      <c r="F140" s="105">
        <f>E140/D140*100</f>
        <v>98.610523786085821</v>
      </c>
    </row>
    <row r="141" spans="1:6" ht="25.5" x14ac:dyDescent="0.25">
      <c r="A141" s="142" t="s">
        <v>31</v>
      </c>
      <c r="B141" s="141" t="s">
        <v>89</v>
      </c>
      <c r="C141" s="4" t="s">
        <v>5</v>
      </c>
      <c r="D141" s="5">
        <v>0</v>
      </c>
      <c r="E141" s="5">
        <f>E146+E151+E156</f>
        <v>0</v>
      </c>
      <c r="F141" s="5">
        <v>0</v>
      </c>
    </row>
    <row r="142" spans="1:6" ht="25.5" x14ac:dyDescent="0.25">
      <c r="A142" s="142"/>
      <c r="B142" s="141"/>
      <c r="C142" s="4" t="s">
        <v>7</v>
      </c>
      <c r="D142" s="26">
        <f>D147+D152+D157</f>
        <v>20078</v>
      </c>
      <c r="E142" s="26">
        <f>E147+E152+E157</f>
        <v>8131.3896800000002</v>
      </c>
      <c r="F142" s="5">
        <f>E142/D142*100</f>
        <v>40.499002291064848</v>
      </c>
    </row>
    <row r="143" spans="1:6" ht="38.25" x14ac:dyDescent="0.25">
      <c r="A143" s="142"/>
      <c r="B143" s="141"/>
      <c r="C143" s="4" t="s">
        <v>8</v>
      </c>
      <c r="D143" s="26">
        <f>D148+D153+D158</f>
        <v>835.81</v>
      </c>
      <c r="E143" s="26">
        <f>E148+E153+E158</f>
        <v>708.48737000000006</v>
      </c>
      <c r="F143" s="5">
        <f>E143/D143*100</f>
        <v>84.766558189062124</v>
      </c>
    </row>
    <row r="144" spans="1:6" ht="15.75" x14ac:dyDescent="0.25">
      <c r="A144" s="142"/>
      <c r="B144" s="141"/>
      <c r="C144" s="4" t="s">
        <v>6</v>
      </c>
      <c r="D144" s="26">
        <v>0</v>
      </c>
      <c r="E144" s="26">
        <f>E149+E154+E159</f>
        <v>0</v>
      </c>
      <c r="F144" s="5">
        <v>0</v>
      </c>
    </row>
    <row r="145" spans="1:6" ht="15.75" x14ac:dyDescent="0.25">
      <c r="A145" s="102"/>
      <c r="B145" s="100" t="s">
        <v>78</v>
      </c>
      <c r="C145" s="102"/>
      <c r="D145" s="117">
        <f>SUM(D141:D144)</f>
        <v>20913.810000000001</v>
      </c>
      <c r="E145" s="117">
        <f>SUM(E141:E144)</f>
        <v>8839.877050000001</v>
      </c>
      <c r="F145" s="101">
        <f>E145/D145*100</f>
        <v>42.268133113956765</v>
      </c>
    </row>
    <row r="146" spans="1:6" ht="30" x14ac:dyDescent="0.25">
      <c r="A146" s="139" t="s">
        <v>32</v>
      </c>
      <c r="B146" s="97" t="s">
        <v>140</v>
      </c>
      <c r="C146" s="4" t="s">
        <v>5</v>
      </c>
      <c r="D146" s="5">
        <v>0</v>
      </c>
      <c r="E146" s="5">
        <v>0</v>
      </c>
      <c r="F146" s="5">
        <v>0</v>
      </c>
    </row>
    <row r="147" spans="1:6" ht="25.5" x14ac:dyDescent="0.25">
      <c r="A147" s="139"/>
      <c r="B147" s="97"/>
      <c r="C147" s="4" t="s">
        <v>7</v>
      </c>
      <c r="D147" s="5">
        <v>0</v>
      </c>
      <c r="E147" s="5">
        <v>0</v>
      </c>
      <c r="F147" s="5">
        <v>0</v>
      </c>
    </row>
    <row r="148" spans="1:6" ht="38.25" x14ac:dyDescent="0.25">
      <c r="A148" s="139"/>
      <c r="B148" s="98"/>
      <c r="C148" s="4" t="s">
        <v>8</v>
      </c>
      <c r="D148" s="5">
        <v>0</v>
      </c>
      <c r="E148" s="5">
        <v>0</v>
      </c>
      <c r="F148" s="5">
        <v>0</v>
      </c>
    </row>
    <row r="149" spans="1:6" ht="15.75" x14ac:dyDescent="0.25">
      <c r="A149" s="139"/>
      <c r="B149" s="98"/>
      <c r="C149" s="4" t="s">
        <v>6</v>
      </c>
      <c r="D149" s="5">
        <v>0</v>
      </c>
      <c r="E149" s="5">
        <v>0</v>
      </c>
      <c r="F149" s="5">
        <v>0</v>
      </c>
    </row>
    <row r="150" spans="1:6" ht="15.75" x14ac:dyDescent="0.25">
      <c r="A150" s="99"/>
      <c r="B150" s="100" t="s">
        <v>80</v>
      </c>
      <c r="C150" s="98"/>
      <c r="D150" s="101">
        <f>SUM(D146:D149)</f>
        <v>0</v>
      </c>
      <c r="E150" s="101">
        <f>SUM(E146:E149)</f>
        <v>0</v>
      </c>
      <c r="F150" s="105">
        <v>0</v>
      </c>
    </row>
    <row r="151" spans="1:6" ht="30" x14ac:dyDescent="0.25">
      <c r="A151" s="139" t="s">
        <v>33</v>
      </c>
      <c r="B151" s="97" t="s">
        <v>294</v>
      </c>
      <c r="C151" s="4" t="s">
        <v>5</v>
      </c>
      <c r="D151" s="5">
        <v>0</v>
      </c>
      <c r="E151" s="5">
        <v>0</v>
      </c>
      <c r="F151" s="5">
        <v>0</v>
      </c>
    </row>
    <row r="152" spans="1:6" ht="25.5" x14ac:dyDescent="0.25">
      <c r="A152" s="139"/>
      <c r="B152" s="98"/>
      <c r="C152" s="4" t="s">
        <v>7</v>
      </c>
      <c r="D152" s="5">
        <v>0</v>
      </c>
      <c r="E152" s="5">
        <v>0</v>
      </c>
      <c r="F152" s="5">
        <v>0</v>
      </c>
    </row>
    <row r="153" spans="1:6" ht="38.25" x14ac:dyDescent="0.25">
      <c r="A153" s="139"/>
      <c r="B153" s="98"/>
      <c r="C153" s="4" t="s">
        <v>8</v>
      </c>
      <c r="D153" s="5">
        <v>550</v>
      </c>
      <c r="E153" s="5">
        <v>422.69837000000001</v>
      </c>
      <c r="F153" s="5">
        <f>E153/D153*100</f>
        <v>76.854249090909093</v>
      </c>
    </row>
    <row r="154" spans="1:6" ht="15.75" x14ac:dyDescent="0.25">
      <c r="A154" s="139"/>
      <c r="B154" s="106"/>
      <c r="C154" s="4" t="s">
        <v>6</v>
      </c>
      <c r="D154" s="5">
        <v>0</v>
      </c>
      <c r="E154" s="5">
        <v>0</v>
      </c>
      <c r="F154" s="5">
        <v>0</v>
      </c>
    </row>
    <row r="155" spans="1:6" ht="15.75" x14ac:dyDescent="0.25">
      <c r="A155" s="99"/>
      <c r="B155" s="100" t="s">
        <v>80</v>
      </c>
      <c r="C155" s="98"/>
      <c r="D155" s="101">
        <f>SUM(D151:D154)</f>
        <v>550</v>
      </c>
      <c r="E155" s="101">
        <f>SUM(E151:E154)</f>
        <v>422.69837000000001</v>
      </c>
      <c r="F155" s="105">
        <f>E155/D155*100</f>
        <v>76.854249090909093</v>
      </c>
    </row>
    <row r="156" spans="1:6" ht="45" x14ac:dyDescent="0.25">
      <c r="A156" s="139" t="s">
        <v>34</v>
      </c>
      <c r="B156" s="113" t="s">
        <v>149</v>
      </c>
      <c r="C156" s="4" t="s">
        <v>5</v>
      </c>
      <c r="D156" s="5">
        <v>0</v>
      </c>
      <c r="E156" s="5">
        <v>0</v>
      </c>
      <c r="F156" s="5">
        <v>0</v>
      </c>
    </row>
    <row r="157" spans="1:6" ht="25.5" x14ac:dyDescent="0.25">
      <c r="A157" s="139"/>
      <c r="B157" s="98"/>
      <c r="C157" s="4" t="s">
        <v>7</v>
      </c>
      <c r="D157" s="5">
        <v>20078</v>
      </c>
      <c r="E157" s="5">
        <v>8131.3896800000002</v>
      </c>
      <c r="F157" s="5">
        <f>E157/D157*100</f>
        <v>40.499002291064848</v>
      </c>
    </row>
    <row r="158" spans="1:6" ht="38.25" x14ac:dyDescent="0.25">
      <c r="A158" s="139"/>
      <c r="B158" s="98"/>
      <c r="C158" s="4" t="s">
        <v>8</v>
      </c>
      <c r="D158" s="5">
        <v>285.81</v>
      </c>
      <c r="E158" s="5">
        <v>285.78899999999999</v>
      </c>
      <c r="F158" s="5">
        <f>E158/D158*100</f>
        <v>99.992652461425408</v>
      </c>
    </row>
    <row r="159" spans="1:6" ht="15.75" x14ac:dyDescent="0.25">
      <c r="A159" s="139"/>
      <c r="B159" s="106"/>
      <c r="C159" s="4" t="s">
        <v>6</v>
      </c>
      <c r="D159" s="5">
        <v>0</v>
      </c>
      <c r="E159" s="5">
        <v>0</v>
      </c>
      <c r="F159" s="5">
        <v>0</v>
      </c>
    </row>
    <row r="160" spans="1:6" ht="15.75" x14ac:dyDescent="0.25">
      <c r="A160" s="99"/>
      <c r="B160" s="100" t="s">
        <v>80</v>
      </c>
      <c r="C160" s="98"/>
      <c r="D160" s="101">
        <f>SUM(D156:D159)</f>
        <v>20363.810000000001</v>
      </c>
      <c r="E160" s="101">
        <f>SUM(E156:E159)</f>
        <v>8417.1786800000009</v>
      </c>
      <c r="F160" s="105">
        <f>E160/D160*100</f>
        <v>41.334007143064092</v>
      </c>
    </row>
    <row r="161" spans="1:6" ht="25.5" x14ac:dyDescent="0.25">
      <c r="A161" s="142" t="s">
        <v>35</v>
      </c>
      <c r="B161" s="141" t="s">
        <v>90</v>
      </c>
      <c r="C161" s="4" t="s">
        <v>5</v>
      </c>
      <c r="D161" s="5">
        <v>0</v>
      </c>
      <c r="E161" s="5">
        <f>E166+E171+E176+E181</f>
        <v>0</v>
      </c>
      <c r="F161" s="5">
        <v>0</v>
      </c>
    </row>
    <row r="162" spans="1:6" ht="25.5" x14ac:dyDescent="0.25">
      <c r="A162" s="142"/>
      <c r="B162" s="141"/>
      <c r="C162" s="4" t="s">
        <v>7</v>
      </c>
      <c r="D162" s="26">
        <f>D167+D172+D177+D182</f>
        <v>62282.770000000004</v>
      </c>
      <c r="E162" s="26">
        <f>E167+E172+E177+E182</f>
        <v>61898.180550000005</v>
      </c>
      <c r="F162" s="5">
        <f>E162/D162*100</f>
        <v>99.382510684736729</v>
      </c>
    </row>
    <row r="163" spans="1:6" ht="38.25" x14ac:dyDescent="0.25">
      <c r="A163" s="142"/>
      <c r="B163" s="141"/>
      <c r="C163" s="4" t="s">
        <v>8</v>
      </c>
      <c r="D163" s="26">
        <f>D168+D173+D178+D183</f>
        <v>54939.65</v>
      </c>
      <c r="E163" s="26">
        <f>E168+E173+E178+E183</f>
        <v>54518.673900000002</v>
      </c>
      <c r="F163" s="5">
        <f>E163/D163*100</f>
        <v>99.233748121802748</v>
      </c>
    </row>
    <row r="164" spans="1:6" ht="15.75" x14ac:dyDescent="0.25">
      <c r="A164" s="142"/>
      <c r="B164" s="141"/>
      <c r="C164" s="4" t="s">
        <v>6</v>
      </c>
      <c r="D164" s="26">
        <f>D169+D174+D179+D184</f>
        <v>0</v>
      </c>
      <c r="E164" s="26">
        <f>E169+E174+E179+E184</f>
        <v>0</v>
      </c>
      <c r="F164" s="5">
        <v>0</v>
      </c>
    </row>
    <row r="165" spans="1:6" ht="15.75" x14ac:dyDescent="0.25">
      <c r="A165" s="102"/>
      <c r="B165" s="100" t="s">
        <v>78</v>
      </c>
      <c r="C165" s="102"/>
      <c r="D165" s="117">
        <f>SUM(D161:D164)</f>
        <v>117222.42000000001</v>
      </c>
      <c r="E165" s="117">
        <f>SUM(E161:E164)</f>
        <v>116416.85445000001</v>
      </c>
      <c r="F165" s="101">
        <f>E165/D165*100</f>
        <v>99.312788841929716</v>
      </c>
    </row>
    <row r="166" spans="1:6" ht="25.5" x14ac:dyDescent="0.25">
      <c r="A166" s="139" t="s">
        <v>91</v>
      </c>
      <c r="B166" s="97" t="s">
        <v>93</v>
      </c>
      <c r="C166" s="4" t="s">
        <v>5</v>
      </c>
      <c r="D166" s="5">
        <v>0</v>
      </c>
      <c r="E166" s="5">
        <v>0</v>
      </c>
      <c r="F166" s="5">
        <v>0</v>
      </c>
    </row>
    <row r="167" spans="1:6" ht="25.5" x14ac:dyDescent="0.25">
      <c r="A167" s="139"/>
      <c r="B167" s="97"/>
      <c r="C167" s="4" t="s">
        <v>7</v>
      </c>
      <c r="D167" s="5">
        <v>0</v>
      </c>
      <c r="E167" s="5">
        <v>0</v>
      </c>
      <c r="F167" s="5">
        <v>0</v>
      </c>
    </row>
    <row r="168" spans="1:6" ht="38.25" x14ac:dyDescent="0.25">
      <c r="A168" s="139"/>
      <c r="B168" s="98"/>
      <c r="C168" s="4" t="s">
        <v>8</v>
      </c>
      <c r="D168" s="5">
        <v>1410.16</v>
      </c>
      <c r="E168" s="5">
        <v>1053.91725</v>
      </c>
      <c r="F168" s="5">
        <f>E168/D168*100</f>
        <v>74.737423412946043</v>
      </c>
    </row>
    <row r="169" spans="1:6" ht="15.75" x14ac:dyDescent="0.25">
      <c r="A169" s="139"/>
      <c r="B169" s="98"/>
      <c r="C169" s="4" t="s">
        <v>6</v>
      </c>
      <c r="D169" s="5">
        <v>0</v>
      </c>
      <c r="E169" s="5">
        <v>0</v>
      </c>
      <c r="F169" s="5">
        <v>0</v>
      </c>
    </row>
    <row r="170" spans="1:6" ht="15.75" x14ac:dyDescent="0.25">
      <c r="A170" s="99"/>
      <c r="B170" s="100" t="s">
        <v>80</v>
      </c>
      <c r="C170" s="98"/>
      <c r="D170" s="101">
        <f>SUM(D166:D169)</f>
        <v>1410.16</v>
      </c>
      <c r="E170" s="101">
        <f>SUM(E166:E169)</f>
        <v>1053.91725</v>
      </c>
      <c r="F170" s="101">
        <f t="shared" ref="F170:F190" si="14">E170/D170*100</f>
        <v>74.737423412946043</v>
      </c>
    </row>
    <row r="171" spans="1:6" ht="25.5" x14ac:dyDescent="0.25">
      <c r="A171" s="139" t="s">
        <v>92</v>
      </c>
      <c r="B171" s="113" t="s">
        <v>94</v>
      </c>
      <c r="C171" s="4" t="s">
        <v>5</v>
      </c>
      <c r="D171" s="5">
        <v>0</v>
      </c>
      <c r="E171" s="5">
        <v>0</v>
      </c>
      <c r="F171" s="5">
        <v>0</v>
      </c>
    </row>
    <row r="172" spans="1:6" ht="25.5" x14ac:dyDescent="0.25">
      <c r="A172" s="139"/>
      <c r="B172" s="98"/>
      <c r="C172" s="4" t="s">
        <v>7</v>
      </c>
      <c r="D172" s="5">
        <v>11327.27</v>
      </c>
      <c r="E172" s="5">
        <v>11235.525299999999</v>
      </c>
      <c r="F172" s="5">
        <f t="shared" si="14"/>
        <v>99.190054620398371</v>
      </c>
    </row>
    <row r="173" spans="1:6" ht="38.25" x14ac:dyDescent="0.25">
      <c r="A173" s="139"/>
      <c r="B173" s="98"/>
      <c r="C173" s="4" t="s">
        <v>8</v>
      </c>
      <c r="D173" s="5">
        <v>12133.49</v>
      </c>
      <c r="E173" s="5">
        <v>12068.756649999999</v>
      </c>
      <c r="F173" s="5">
        <f t="shared" si="14"/>
        <v>99.466490267845444</v>
      </c>
    </row>
    <row r="174" spans="1:6" ht="15.75" x14ac:dyDescent="0.25">
      <c r="A174" s="139"/>
      <c r="B174" s="106"/>
      <c r="C174" s="4" t="s">
        <v>6</v>
      </c>
      <c r="D174" s="5">
        <v>0</v>
      </c>
      <c r="E174" s="5">
        <v>0</v>
      </c>
      <c r="F174" s="5">
        <v>0</v>
      </c>
    </row>
    <row r="175" spans="1:6" ht="15.75" x14ac:dyDescent="0.25">
      <c r="A175" s="99"/>
      <c r="B175" s="100" t="s">
        <v>80</v>
      </c>
      <c r="C175" s="98"/>
      <c r="D175" s="101">
        <f>SUM(D171:D174)</f>
        <v>23460.760000000002</v>
      </c>
      <c r="E175" s="101">
        <f>SUM(E171:E174)</f>
        <v>23304.281949999997</v>
      </c>
      <c r="F175" s="101">
        <f t="shared" si="14"/>
        <v>99.333022246508619</v>
      </c>
    </row>
    <row r="176" spans="1:6" ht="25.5" x14ac:dyDescent="0.25">
      <c r="A176" s="139" t="s">
        <v>143</v>
      </c>
      <c r="B176" s="97" t="s">
        <v>144</v>
      </c>
      <c r="C176" s="4" t="s">
        <v>5</v>
      </c>
      <c r="D176" s="5">
        <v>0</v>
      </c>
      <c r="E176" s="5">
        <v>0</v>
      </c>
      <c r="F176" s="5">
        <v>0</v>
      </c>
    </row>
    <row r="177" spans="1:6" ht="25.5" x14ac:dyDescent="0.25">
      <c r="A177" s="139"/>
      <c r="B177" s="100"/>
      <c r="C177" s="4" t="s">
        <v>7</v>
      </c>
      <c r="D177" s="5">
        <v>50955.5</v>
      </c>
      <c r="E177" s="5">
        <v>50662.655250000003</v>
      </c>
      <c r="F177" s="5">
        <f t="shared" si="14"/>
        <v>99.425293147942824</v>
      </c>
    </row>
    <row r="178" spans="1:6" ht="38.25" x14ac:dyDescent="0.25">
      <c r="A178" s="139"/>
      <c r="B178" s="100"/>
      <c r="C178" s="4" t="s">
        <v>8</v>
      </c>
      <c r="D178" s="5">
        <v>0</v>
      </c>
      <c r="E178" s="5">
        <v>0</v>
      </c>
      <c r="F178" s="5">
        <v>0</v>
      </c>
    </row>
    <row r="179" spans="1:6" ht="15.75" x14ac:dyDescent="0.25">
      <c r="A179" s="139"/>
      <c r="B179" s="100"/>
      <c r="C179" s="4" t="s">
        <v>6</v>
      </c>
      <c r="D179" s="5">
        <v>0</v>
      </c>
      <c r="E179" s="5">
        <v>0</v>
      </c>
      <c r="F179" s="5">
        <v>0</v>
      </c>
    </row>
    <row r="180" spans="1:6" ht="15.75" x14ac:dyDescent="0.25">
      <c r="A180" s="99"/>
      <c r="B180" s="100" t="s">
        <v>80</v>
      </c>
      <c r="C180" s="98"/>
      <c r="D180" s="101">
        <f>SUM(D176:D179)</f>
        <v>50955.5</v>
      </c>
      <c r="E180" s="101">
        <f>SUM(E176:E179)</f>
        <v>50662.655250000003</v>
      </c>
      <c r="F180" s="101">
        <f t="shared" si="14"/>
        <v>99.425293147942824</v>
      </c>
    </row>
    <row r="181" spans="1:6" ht="32.25" customHeight="1" x14ac:dyDescent="0.25">
      <c r="A181" s="139" t="s">
        <v>307</v>
      </c>
      <c r="B181" s="137" t="s">
        <v>308</v>
      </c>
      <c r="C181" s="4" t="s">
        <v>5</v>
      </c>
      <c r="D181" s="5">
        <v>0</v>
      </c>
      <c r="E181" s="5">
        <v>0</v>
      </c>
      <c r="F181" s="5">
        <v>0</v>
      </c>
    </row>
    <row r="182" spans="1:6" ht="35.25" customHeight="1" x14ac:dyDescent="0.25">
      <c r="A182" s="139"/>
      <c r="B182" s="137"/>
      <c r="C182" s="4" t="s">
        <v>7</v>
      </c>
      <c r="D182" s="5">
        <v>0</v>
      </c>
      <c r="E182" s="5">
        <v>0</v>
      </c>
      <c r="F182" s="5">
        <v>0</v>
      </c>
    </row>
    <row r="183" spans="1:6" ht="42" customHeight="1" x14ac:dyDescent="0.25">
      <c r="A183" s="139"/>
      <c r="B183" s="137"/>
      <c r="C183" s="4" t="s">
        <v>8</v>
      </c>
      <c r="D183" s="5">
        <v>41396</v>
      </c>
      <c r="E183" s="5">
        <v>41396</v>
      </c>
      <c r="F183" s="5">
        <f t="shared" si="14"/>
        <v>100</v>
      </c>
    </row>
    <row r="184" spans="1:6" ht="15.75" x14ac:dyDescent="0.25">
      <c r="A184" s="139"/>
      <c r="B184" s="137"/>
      <c r="C184" s="4" t="s">
        <v>6</v>
      </c>
      <c r="D184" s="5">
        <v>0</v>
      </c>
      <c r="E184" s="5">
        <v>0</v>
      </c>
      <c r="F184" s="5">
        <v>0</v>
      </c>
    </row>
    <row r="185" spans="1:6" ht="15.75" x14ac:dyDescent="0.25">
      <c r="A185" s="118"/>
      <c r="B185" s="100" t="s">
        <v>80</v>
      </c>
      <c r="C185" s="98"/>
      <c r="D185" s="101">
        <f>SUM(D181:D184)</f>
        <v>41396</v>
      </c>
      <c r="E185" s="101">
        <f t="shared" ref="E185" si="15">SUM(E181:E184)</f>
        <v>41396</v>
      </c>
      <c r="F185" s="101">
        <f t="shared" si="14"/>
        <v>100</v>
      </c>
    </row>
    <row r="186" spans="1:6" ht="25.5" x14ac:dyDescent="0.25">
      <c r="A186" s="142" t="s">
        <v>36</v>
      </c>
      <c r="B186" s="141" t="s">
        <v>95</v>
      </c>
      <c r="C186" s="4" t="s">
        <v>5</v>
      </c>
      <c r="D186" s="27">
        <v>0</v>
      </c>
      <c r="E186" s="27">
        <v>0</v>
      </c>
      <c r="F186" s="5">
        <v>0</v>
      </c>
    </row>
    <row r="187" spans="1:6" ht="25.5" x14ac:dyDescent="0.25">
      <c r="A187" s="142"/>
      <c r="B187" s="141"/>
      <c r="C187" s="4" t="s">
        <v>7</v>
      </c>
      <c r="D187" s="29">
        <f t="shared" ref="D187:E189" si="16">D192+D197+D202+D207+D212+D217</f>
        <v>45495</v>
      </c>
      <c r="E187" s="29">
        <f t="shared" si="16"/>
        <v>41716.1</v>
      </c>
      <c r="F187" s="5">
        <f t="shared" si="14"/>
        <v>91.693812506868895</v>
      </c>
    </row>
    <row r="188" spans="1:6" ht="38.25" x14ac:dyDescent="0.25">
      <c r="A188" s="142"/>
      <c r="B188" s="141"/>
      <c r="C188" s="4" t="s">
        <v>8</v>
      </c>
      <c r="D188" s="29">
        <f t="shared" si="16"/>
        <v>217413.83</v>
      </c>
      <c r="E188" s="29">
        <f t="shared" si="16"/>
        <v>208994.31999999998</v>
      </c>
      <c r="F188" s="5">
        <f t="shared" si="14"/>
        <v>96.127426668303485</v>
      </c>
    </row>
    <row r="189" spans="1:6" ht="15.75" x14ac:dyDescent="0.25">
      <c r="A189" s="142"/>
      <c r="B189" s="141"/>
      <c r="C189" s="4" t="s">
        <v>6</v>
      </c>
      <c r="D189" s="29">
        <f t="shared" si="16"/>
        <v>0</v>
      </c>
      <c r="E189" s="29">
        <f t="shared" si="16"/>
        <v>0</v>
      </c>
      <c r="F189" s="5">
        <v>0</v>
      </c>
    </row>
    <row r="190" spans="1:6" ht="15.75" x14ac:dyDescent="0.25">
      <c r="A190" s="102"/>
      <c r="B190" s="100" t="s">
        <v>78</v>
      </c>
      <c r="C190" s="102"/>
      <c r="D190" s="119">
        <f>D187+D188</f>
        <v>262908.82999999996</v>
      </c>
      <c r="E190" s="119">
        <f>E188+E187</f>
        <v>250710.41999999998</v>
      </c>
      <c r="F190" s="101">
        <f t="shared" si="14"/>
        <v>95.360212892050839</v>
      </c>
    </row>
    <row r="191" spans="1:6" ht="25.5" x14ac:dyDescent="0.25">
      <c r="A191" s="139" t="s">
        <v>37</v>
      </c>
      <c r="B191" s="97" t="s">
        <v>39</v>
      </c>
      <c r="C191" s="4" t="s">
        <v>5</v>
      </c>
      <c r="D191" s="27">
        <v>0</v>
      </c>
      <c r="E191" s="27">
        <v>0</v>
      </c>
      <c r="F191" s="5">
        <v>0</v>
      </c>
    </row>
    <row r="192" spans="1:6" ht="25.5" x14ac:dyDescent="0.25">
      <c r="A192" s="139"/>
      <c r="B192" s="97"/>
      <c r="C192" s="4" t="s">
        <v>7</v>
      </c>
      <c r="D192" s="27">
        <v>45495</v>
      </c>
      <c r="E192" s="28">
        <v>41716.1</v>
      </c>
      <c r="F192" s="5">
        <f>E192/D192*100</f>
        <v>91.693812506868895</v>
      </c>
    </row>
    <row r="193" spans="1:6" ht="38.25" x14ac:dyDescent="0.25">
      <c r="A193" s="139"/>
      <c r="B193" s="98"/>
      <c r="C193" s="4" t="s">
        <v>8</v>
      </c>
      <c r="D193" s="27">
        <v>124452.09</v>
      </c>
      <c r="E193" s="27">
        <v>119654.9</v>
      </c>
      <c r="F193" s="5">
        <f>E193/D193*100</f>
        <v>96.145351998508019</v>
      </c>
    </row>
    <row r="194" spans="1:6" ht="15.75" x14ac:dyDescent="0.25">
      <c r="A194" s="139"/>
      <c r="B194" s="98"/>
      <c r="C194" s="4" t="s">
        <v>6</v>
      </c>
      <c r="D194" s="5">
        <v>0</v>
      </c>
      <c r="E194" s="5">
        <v>0</v>
      </c>
      <c r="F194" s="5">
        <v>0</v>
      </c>
    </row>
    <row r="195" spans="1:6" ht="15.75" x14ac:dyDescent="0.25">
      <c r="A195" s="99"/>
      <c r="B195" s="100" t="s">
        <v>80</v>
      </c>
      <c r="C195" s="98"/>
      <c r="D195" s="101">
        <f>SUM(D191:D194)</f>
        <v>169947.09</v>
      </c>
      <c r="E195" s="101">
        <f>SUM(E191:E194)</f>
        <v>161371</v>
      </c>
      <c r="F195" s="105">
        <f>E195/D195*100</f>
        <v>94.953670580649543</v>
      </c>
    </row>
    <row r="196" spans="1:6" ht="45" x14ac:dyDescent="0.25">
      <c r="A196" s="139" t="s">
        <v>38</v>
      </c>
      <c r="B196" s="113" t="s">
        <v>295</v>
      </c>
      <c r="C196" s="4" t="s">
        <v>5</v>
      </c>
      <c r="D196" s="5">
        <v>0</v>
      </c>
      <c r="E196" s="5">
        <v>0</v>
      </c>
      <c r="F196" s="5">
        <v>0</v>
      </c>
    </row>
    <row r="197" spans="1:6" ht="25.5" x14ac:dyDescent="0.25">
      <c r="A197" s="139"/>
      <c r="B197" s="98"/>
      <c r="C197" s="4" t="s">
        <v>7</v>
      </c>
      <c r="D197" s="5">
        <v>0</v>
      </c>
      <c r="E197" s="5">
        <v>0</v>
      </c>
      <c r="F197" s="5">
        <v>0</v>
      </c>
    </row>
    <row r="198" spans="1:6" ht="38.25" x14ac:dyDescent="0.25">
      <c r="A198" s="139"/>
      <c r="B198" s="98"/>
      <c r="C198" s="4" t="s">
        <v>8</v>
      </c>
      <c r="D198" s="5">
        <v>0</v>
      </c>
      <c r="E198" s="5">
        <v>0</v>
      </c>
      <c r="F198" s="5">
        <v>0</v>
      </c>
    </row>
    <row r="199" spans="1:6" ht="15.75" x14ac:dyDescent="0.25">
      <c r="A199" s="139"/>
      <c r="B199" s="106"/>
      <c r="C199" s="4" t="s">
        <v>6</v>
      </c>
      <c r="D199" s="5">
        <v>0</v>
      </c>
      <c r="E199" s="5">
        <v>0</v>
      </c>
      <c r="F199" s="5">
        <v>0</v>
      </c>
    </row>
    <row r="200" spans="1:6" ht="15.75" x14ac:dyDescent="0.25">
      <c r="A200" s="99"/>
      <c r="B200" s="100" t="s">
        <v>80</v>
      </c>
      <c r="C200" s="98"/>
      <c r="D200" s="101">
        <f>SUM(D196:D199)</f>
        <v>0</v>
      </c>
      <c r="E200" s="101">
        <f>SUM(E196:E199)</f>
        <v>0</v>
      </c>
      <c r="F200" s="105">
        <v>0</v>
      </c>
    </row>
    <row r="201" spans="1:6" ht="45" x14ac:dyDescent="0.25">
      <c r="A201" s="139" t="s">
        <v>50</v>
      </c>
      <c r="B201" s="113" t="s">
        <v>296</v>
      </c>
      <c r="C201" s="4" t="s">
        <v>5</v>
      </c>
      <c r="D201" s="5">
        <v>0</v>
      </c>
      <c r="E201" s="5">
        <v>0</v>
      </c>
      <c r="F201" s="5">
        <v>0</v>
      </c>
    </row>
    <row r="202" spans="1:6" ht="25.5" x14ac:dyDescent="0.25">
      <c r="A202" s="139"/>
      <c r="B202" s="98"/>
      <c r="C202" s="4" t="s">
        <v>7</v>
      </c>
      <c r="D202" s="5">
        <v>0</v>
      </c>
      <c r="E202" s="5">
        <v>0</v>
      </c>
      <c r="F202" s="5">
        <v>0</v>
      </c>
    </row>
    <row r="203" spans="1:6" ht="38.25" x14ac:dyDescent="0.25">
      <c r="A203" s="139"/>
      <c r="B203" s="98"/>
      <c r="C203" s="4" t="s">
        <v>8</v>
      </c>
      <c r="D203" s="5">
        <v>10548.6</v>
      </c>
      <c r="E203" s="27">
        <v>10548.6</v>
      </c>
      <c r="F203" s="5">
        <f>E203/D203*100</f>
        <v>100</v>
      </c>
    </row>
    <row r="204" spans="1:6" ht="15.75" x14ac:dyDescent="0.25">
      <c r="A204" s="139"/>
      <c r="B204" s="106"/>
      <c r="C204" s="4" t="s">
        <v>6</v>
      </c>
      <c r="D204" s="5">
        <v>0</v>
      </c>
      <c r="E204" s="5">
        <v>0</v>
      </c>
      <c r="F204" s="5">
        <v>0</v>
      </c>
    </row>
    <row r="205" spans="1:6" ht="15.75" x14ac:dyDescent="0.25">
      <c r="A205" s="99"/>
      <c r="B205" s="100" t="s">
        <v>80</v>
      </c>
      <c r="C205" s="98"/>
      <c r="D205" s="101">
        <f>SUM(D201:D204)</f>
        <v>10548.6</v>
      </c>
      <c r="E205" s="101">
        <f>SUM(E201:E204)</f>
        <v>10548.6</v>
      </c>
      <c r="F205" s="105">
        <f>E205/D205*100</f>
        <v>100</v>
      </c>
    </row>
    <row r="206" spans="1:6" ht="45" x14ac:dyDescent="0.25">
      <c r="A206" s="139" t="s">
        <v>51</v>
      </c>
      <c r="B206" s="113" t="s">
        <v>297</v>
      </c>
      <c r="C206" s="4" t="s">
        <v>5</v>
      </c>
      <c r="D206" s="5">
        <v>0</v>
      </c>
      <c r="E206" s="5">
        <v>0</v>
      </c>
      <c r="F206" s="5">
        <v>0</v>
      </c>
    </row>
    <row r="207" spans="1:6" ht="25.5" x14ac:dyDescent="0.25">
      <c r="A207" s="139"/>
      <c r="B207" s="98"/>
      <c r="C207" s="4" t="s">
        <v>7</v>
      </c>
      <c r="D207" s="5">
        <v>0</v>
      </c>
      <c r="E207" s="5">
        <v>0</v>
      </c>
      <c r="F207" s="5">
        <v>0</v>
      </c>
    </row>
    <row r="208" spans="1:6" ht="38.25" x14ac:dyDescent="0.25">
      <c r="A208" s="139"/>
      <c r="B208" s="98"/>
      <c r="C208" s="4" t="s">
        <v>8</v>
      </c>
      <c r="D208" s="27">
        <v>14112.34</v>
      </c>
      <c r="E208" s="5">
        <v>10612.3</v>
      </c>
      <c r="F208" s="5">
        <f>E208/D208*100</f>
        <v>75.198726788045064</v>
      </c>
    </row>
    <row r="209" spans="1:6" ht="15.75" x14ac:dyDescent="0.25">
      <c r="A209" s="139"/>
      <c r="B209" s="106"/>
      <c r="C209" s="4" t="s">
        <v>6</v>
      </c>
      <c r="D209" s="5">
        <v>0</v>
      </c>
      <c r="E209" s="5">
        <v>0</v>
      </c>
      <c r="F209" s="5">
        <v>0</v>
      </c>
    </row>
    <row r="210" spans="1:6" ht="15.75" x14ac:dyDescent="0.25">
      <c r="A210" s="99"/>
      <c r="B210" s="100" t="s">
        <v>80</v>
      </c>
      <c r="C210" s="98"/>
      <c r="D210" s="101">
        <f>SUM(D206:D209)</f>
        <v>14112.34</v>
      </c>
      <c r="E210" s="101">
        <f>SUM(E206:E209)</f>
        <v>10612.3</v>
      </c>
      <c r="F210" s="105">
        <f>E210/D210*100</f>
        <v>75.198726788045064</v>
      </c>
    </row>
    <row r="211" spans="1:6" ht="47.25" customHeight="1" x14ac:dyDescent="0.25">
      <c r="A211" s="139" t="s">
        <v>52</v>
      </c>
      <c r="B211" s="113" t="s">
        <v>298</v>
      </c>
      <c r="C211" s="4" t="s">
        <v>5</v>
      </c>
      <c r="D211" s="5">
        <v>0</v>
      </c>
      <c r="E211" s="5">
        <v>0</v>
      </c>
      <c r="F211" s="5">
        <v>0</v>
      </c>
    </row>
    <row r="212" spans="1:6" ht="25.5" x14ac:dyDescent="0.25">
      <c r="A212" s="146"/>
      <c r="B212" s="98"/>
      <c r="C212" s="4" t="s">
        <v>7</v>
      </c>
      <c r="D212" s="5">
        <v>0</v>
      </c>
      <c r="E212" s="5">
        <v>0</v>
      </c>
      <c r="F212" s="5">
        <v>0</v>
      </c>
    </row>
    <row r="213" spans="1:6" ht="38.25" x14ac:dyDescent="0.25">
      <c r="A213" s="146"/>
      <c r="B213" s="98"/>
      <c r="C213" s="4" t="s">
        <v>8</v>
      </c>
      <c r="D213" s="27">
        <v>4368.8</v>
      </c>
      <c r="E213" s="27">
        <v>4368.8</v>
      </c>
      <c r="F213" s="5">
        <f>E213/D213*100</f>
        <v>100</v>
      </c>
    </row>
    <row r="214" spans="1:6" ht="15.75" x14ac:dyDescent="0.25">
      <c r="A214" s="146"/>
      <c r="B214" s="98"/>
      <c r="C214" s="4" t="s">
        <v>6</v>
      </c>
      <c r="D214" s="27">
        <v>0</v>
      </c>
      <c r="E214" s="27">
        <v>0</v>
      </c>
      <c r="F214" s="5">
        <v>0</v>
      </c>
    </row>
    <row r="215" spans="1:6" ht="15.75" x14ac:dyDescent="0.25">
      <c r="A215" s="120"/>
      <c r="B215" s="121" t="s">
        <v>80</v>
      </c>
      <c r="C215" s="121"/>
      <c r="D215" s="122">
        <f>SUM(D211:D214)</f>
        <v>4368.8</v>
      </c>
      <c r="E215" s="122">
        <f>E213</f>
        <v>4368.8</v>
      </c>
      <c r="F215" s="105">
        <f>E215/D215*100</f>
        <v>100</v>
      </c>
    </row>
    <row r="216" spans="1:6" ht="25.5" x14ac:dyDescent="0.25">
      <c r="A216" s="139" t="s">
        <v>152</v>
      </c>
      <c r="B216" s="99" t="s">
        <v>23</v>
      </c>
      <c r="C216" s="4" t="s">
        <v>5</v>
      </c>
      <c r="D216" s="27">
        <v>0</v>
      </c>
      <c r="E216" s="27">
        <v>0</v>
      </c>
      <c r="F216" s="5">
        <v>0</v>
      </c>
    </row>
    <row r="217" spans="1:6" ht="25.5" x14ac:dyDescent="0.25">
      <c r="A217" s="146"/>
      <c r="B217" s="98"/>
      <c r="C217" s="4" t="s">
        <v>7</v>
      </c>
      <c r="D217" s="27">
        <v>0</v>
      </c>
      <c r="E217" s="27">
        <v>0</v>
      </c>
      <c r="F217" s="5">
        <v>0</v>
      </c>
    </row>
    <row r="218" spans="1:6" ht="38.25" x14ac:dyDescent="0.25">
      <c r="A218" s="146"/>
      <c r="B218" s="98"/>
      <c r="C218" s="4" t="s">
        <v>8</v>
      </c>
      <c r="D218" s="27">
        <v>63932</v>
      </c>
      <c r="E218" s="27">
        <v>63809.72</v>
      </c>
      <c r="F218" s="5">
        <f t="shared" ref="F218" si="17">E218/D218*100</f>
        <v>99.808734280172686</v>
      </c>
    </row>
    <row r="219" spans="1:6" ht="15.75" x14ac:dyDescent="0.25">
      <c r="A219" s="146"/>
      <c r="B219" s="106"/>
      <c r="C219" s="4" t="s">
        <v>6</v>
      </c>
      <c r="D219" s="5">
        <v>0</v>
      </c>
      <c r="E219" s="5">
        <v>0</v>
      </c>
      <c r="F219" s="5">
        <v>0</v>
      </c>
    </row>
    <row r="220" spans="1:6" ht="15.75" x14ac:dyDescent="0.25">
      <c r="A220" s="99"/>
      <c r="B220" s="100" t="s">
        <v>80</v>
      </c>
      <c r="C220" s="98"/>
      <c r="D220" s="101">
        <f>D216+D217+D218+D219</f>
        <v>63932</v>
      </c>
      <c r="E220" s="101">
        <f>E216+E217+E218+E219</f>
        <v>63809.72</v>
      </c>
      <c r="F220" s="105">
        <f>E220/D220*100</f>
        <v>99.808734280172686</v>
      </c>
    </row>
    <row r="221" spans="1:6" ht="25.5" x14ac:dyDescent="0.25">
      <c r="A221" s="142" t="s">
        <v>40</v>
      </c>
      <c r="B221" s="141" t="s">
        <v>41</v>
      </c>
      <c r="C221" s="4" t="s">
        <v>5</v>
      </c>
      <c r="D221" s="26">
        <f>D226+D231+D236+D241+D246</f>
        <v>1116.8</v>
      </c>
      <c r="E221" s="26">
        <f>E226+E231+E236+E241+E246</f>
        <v>1116.796</v>
      </c>
      <c r="F221" s="5">
        <f>E221/D221*100</f>
        <v>99.999641833810898</v>
      </c>
    </row>
    <row r="222" spans="1:6" ht="25.5" x14ac:dyDescent="0.25">
      <c r="A222" s="142"/>
      <c r="B222" s="141"/>
      <c r="C222" s="4" t="s">
        <v>7</v>
      </c>
      <c r="D222" s="26">
        <f>D227+D232+D237+D242+D252+D247</f>
        <v>284339.40000000002</v>
      </c>
      <c r="E222" s="26">
        <f>E227+E232+E237+E242+E252+E247</f>
        <v>282821.77799999999</v>
      </c>
      <c r="F222" s="5">
        <f>E222/D222*100</f>
        <v>99.466263908554339</v>
      </c>
    </row>
    <row r="223" spans="1:6" ht="38.25" x14ac:dyDescent="0.25">
      <c r="A223" s="142"/>
      <c r="B223" s="141"/>
      <c r="C223" s="4" t="s">
        <v>8</v>
      </c>
      <c r="D223" s="26">
        <f>D228+D233+D238+D243+D253+D248</f>
        <v>5291.35</v>
      </c>
      <c r="E223" s="26">
        <f>E228+E233+E238+E243+E253+E248</f>
        <v>5291.1500300000007</v>
      </c>
      <c r="F223" s="5">
        <f>E223/D223*100</f>
        <v>99.996220813214023</v>
      </c>
    </row>
    <row r="224" spans="1:6" ht="15.75" x14ac:dyDescent="0.25">
      <c r="A224" s="142"/>
      <c r="B224" s="141"/>
      <c r="C224" s="4" t="s">
        <v>6</v>
      </c>
      <c r="D224" s="5">
        <f>D229+D234+D239+D244+D249</f>
        <v>4084.92</v>
      </c>
      <c r="E224" s="5">
        <f>E229+E234+E239+E244+E249</f>
        <v>4084.92</v>
      </c>
      <c r="F224" s="5">
        <f t="shared" ref="F224" si="18">E224/D224*100</f>
        <v>100</v>
      </c>
    </row>
    <row r="225" spans="1:6" ht="15.75" x14ac:dyDescent="0.25">
      <c r="A225" s="102"/>
      <c r="B225" s="100" t="s">
        <v>78</v>
      </c>
      <c r="C225" s="102"/>
      <c r="D225" s="101">
        <f>SUM(D221:D224)</f>
        <v>294832.46999999997</v>
      </c>
      <c r="E225" s="101">
        <f>SUM(E221:E224)</f>
        <v>293314.64402999997</v>
      </c>
      <c r="F225" s="101">
        <f>E225/D225*100</f>
        <v>99.485190362513336</v>
      </c>
    </row>
    <row r="226" spans="1:6" ht="25.5" x14ac:dyDescent="0.25">
      <c r="A226" s="139" t="s">
        <v>42</v>
      </c>
      <c r="B226" s="97" t="s">
        <v>150</v>
      </c>
      <c r="C226" s="4" t="s">
        <v>5</v>
      </c>
      <c r="D226" s="5">
        <v>0</v>
      </c>
      <c r="E226" s="5">
        <v>0</v>
      </c>
      <c r="F226" s="5">
        <v>0</v>
      </c>
    </row>
    <row r="227" spans="1:6" ht="25.5" x14ac:dyDescent="0.25">
      <c r="A227" s="139"/>
      <c r="B227" s="97"/>
      <c r="C227" s="4" t="s">
        <v>7</v>
      </c>
      <c r="D227" s="5">
        <v>0</v>
      </c>
      <c r="E227" s="5">
        <v>0</v>
      </c>
      <c r="F227" s="5">
        <v>0</v>
      </c>
    </row>
    <row r="228" spans="1:6" ht="38.25" x14ac:dyDescent="0.25">
      <c r="A228" s="139"/>
      <c r="B228" s="98"/>
      <c r="C228" s="4" t="s">
        <v>8</v>
      </c>
      <c r="D228" s="5">
        <v>0</v>
      </c>
      <c r="E228" s="5">
        <v>0</v>
      </c>
      <c r="F228" s="5">
        <v>0</v>
      </c>
    </row>
    <row r="229" spans="1:6" ht="15.75" x14ac:dyDescent="0.25">
      <c r="A229" s="139"/>
      <c r="B229" s="98"/>
      <c r="C229" s="4" t="s">
        <v>6</v>
      </c>
      <c r="D229" s="5">
        <v>0</v>
      </c>
      <c r="E229" s="5">
        <v>0</v>
      </c>
      <c r="F229" s="5">
        <v>0</v>
      </c>
    </row>
    <row r="230" spans="1:6" ht="15.75" x14ac:dyDescent="0.25">
      <c r="A230" s="99"/>
      <c r="B230" s="100" t="s">
        <v>80</v>
      </c>
      <c r="C230" s="98"/>
      <c r="D230" s="101">
        <f>SUM(D226:D229)</f>
        <v>0</v>
      </c>
      <c r="E230" s="101">
        <f>SUM(E226:E229)</f>
        <v>0</v>
      </c>
      <c r="F230" s="101">
        <v>0</v>
      </c>
    </row>
    <row r="231" spans="1:6" ht="25.5" x14ac:dyDescent="0.25">
      <c r="A231" s="139" t="s">
        <v>43</v>
      </c>
      <c r="B231" s="113" t="s">
        <v>47</v>
      </c>
      <c r="C231" s="4" t="s">
        <v>5</v>
      </c>
      <c r="D231" s="26">
        <v>1116.8</v>
      </c>
      <c r="E231" s="26">
        <v>1116.796</v>
      </c>
      <c r="F231" s="5">
        <f t="shared" ref="F231:F234" si="19">E231/D231*100</f>
        <v>99.999641833810898</v>
      </c>
    </row>
    <row r="232" spans="1:6" ht="25.5" x14ac:dyDescent="0.25">
      <c r="A232" s="139"/>
      <c r="B232" s="98"/>
      <c r="C232" s="4" t="s">
        <v>7</v>
      </c>
      <c r="D232" s="26">
        <v>5141.3999999999996</v>
      </c>
      <c r="E232" s="26">
        <v>5141.3500000000004</v>
      </c>
      <c r="F232" s="5">
        <f t="shared" si="19"/>
        <v>99.999027502236757</v>
      </c>
    </row>
    <row r="233" spans="1:6" ht="38.25" x14ac:dyDescent="0.25">
      <c r="A233" s="139"/>
      <c r="B233" s="98"/>
      <c r="C233" s="4" t="s">
        <v>8</v>
      </c>
      <c r="D233" s="26">
        <v>5141.3500000000004</v>
      </c>
      <c r="E233" s="26">
        <v>5141.3500000000004</v>
      </c>
      <c r="F233" s="5">
        <f t="shared" si="19"/>
        <v>100</v>
      </c>
    </row>
    <row r="234" spans="1:6" ht="15.75" x14ac:dyDescent="0.25">
      <c r="A234" s="139"/>
      <c r="B234" s="106"/>
      <c r="C234" s="4" t="s">
        <v>6</v>
      </c>
      <c r="D234" s="5">
        <v>4084.92</v>
      </c>
      <c r="E234" s="5">
        <v>4084.92</v>
      </c>
      <c r="F234" s="5">
        <f t="shared" si="19"/>
        <v>100</v>
      </c>
    </row>
    <row r="235" spans="1:6" ht="15.75" x14ac:dyDescent="0.25">
      <c r="A235" s="99"/>
      <c r="B235" s="100" t="s">
        <v>80</v>
      </c>
      <c r="C235" s="98"/>
      <c r="D235" s="101">
        <f>SUM(D231:D234)</f>
        <v>15484.47</v>
      </c>
      <c r="E235" s="101">
        <f>SUM(E231:E234)</f>
        <v>15484.416000000001</v>
      </c>
      <c r="F235" s="105">
        <f t="shared" ref="F235" si="20">E235/D235*100</f>
        <v>99.999651263491756</v>
      </c>
    </row>
    <row r="236" spans="1:6" ht="45" x14ac:dyDescent="0.25">
      <c r="A236" s="139" t="s">
        <v>44</v>
      </c>
      <c r="B236" s="123" t="s">
        <v>53</v>
      </c>
      <c r="C236" s="4" t="s">
        <v>5</v>
      </c>
      <c r="D236" s="5">
        <v>0</v>
      </c>
      <c r="E236" s="5">
        <v>0</v>
      </c>
      <c r="F236" s="5">
        <v>0</v>
      </c>
    </row>
    <row r="237" spans="1:6" ht="25.5" x14ac:dyDescent="0.25">
      <c r="A237" s="139"/>
      <c r="B237" s="98"/>
      <c r="C237" s="4" t="s">
        <v>7</v>
      </c>
      <c r="D237" s="26">
        <v>264367</v>
      </c>
      <c r="E237" s="26">
        <v>262850.228</v>
      </c>
      <c r="F237" s="5">
        <f>E237/D237*100</f>
        <v>99.426262733245835</v>
      </c>
    </row>
    <row r="238" spans="1:6" ht="38.25" x14ac:dyDescent="0.25">
      <c r="A238" s="139"/>
      <c r="B238" s="98"/>
      <c r="C238" s="4" t="s">
        <v>8</v>
      </c>
      <c r="D238" s="23">
        <v>0</v>
      </c>
      <c r="E238" s="23">
        <v>0</v>
      </c>
      <c r="F238" s="5">
        <v>0</v>
      </c>
    </row>
    <row r="239" spans="1:6" ht="15.75" x14ac:dyDescent="0.25">
      <c r="A239" s="139"/>
      <c r="B239" s="106"/>
      <c r="C239" s="4" t="s">
        <v>6</v>
      </c>
      <c r="D239" s="5">
        <v>0</v>
      </c>
      <c r="E239" s="5">
        <v>0</v>
      </c>
      <c r="F239" s="5">
        <v>0</v>
      </c>
    </row>
    <row r="240" spans="1:6" ht="15.75" x14ac:dyDescent="0.25">
      <c r="A240" s="99"/>
      <c r="B240" s="100" t="s">
        <v>80</v>
      </c>
      <c r="C240" s="98"/>
      <c r="D240" s="101">
        <f>SUM(D236:D239)</f>
        <v>264367</v>
      </c>
      <c r="E240" s="101">
        <f>SUM(E236:E239)</f>
        <v>262850.228</v>
      </c>
      <c r="F240" s="101">
        <f t="shared" ref="F240" si="21">E240/D240*100</f>
        <v>99.426262733245835</v>
      </c>
    </row>
    <row r="241" spans="1:6" ht="25.5" x14ac:dyDescent="0.25">
      <c r="A241" s="139" t="s">
        <v>45</v>
      </c>
      <c r="B241" s="113" t="s">
        <v>54</v>
      </c>
      <c r="C241" s="4" t="s">
        <v>5</v>
      </c>
      <c r="D241" s="5">
        <v>0</v>
      </c>
      <c r="E241" s="5">
        <v>0</v>
      </c>
      <c r="F241" s="5">
        <v>0</v>
      </c>
    </row>
    <row r="242" spans="1:6" ht="25.5" x14ac:dyDescent="0.25">
      <c r="A242" s="139"/>
      <c r="B242" s="98"/>
      <c r="C242" s="4" t="s">
        <v>7</v>
      </c>
      <c r="D242" s="5">
        <v>0</v>
      </c>
      <c r="E242" s="5">
        <v>0</v>
      </c>
      <c r="F242" s="5">
        <v>0</v>
      </c>
    </row>
    <row r="243" spans="1:6" ht="38.25" x14ac:dyDescent="0.25">
      <c r="A243" s="139"/>
      <c r="B243" s="98"/>
      <c r="C243" s="4" t="s">
        <v>8</v>
      </c>
      <c r="D243" s="5">
        <v>0</v>
      </c>
      <c r="E243" s="5">
        <v>0</v>
      </c>
      <c r="F243" s="5">
        <v>0</v>
      </c>
    </row>
    <row r="244" spans="1:6" ht="15.75" x14ac:dyDescent="0.25">
      <c r="A244" s="139"/>
      <c r="B244" s="106"/>
      <c r="C244" s="4" t="s">
        <v>6</v>
      </c>
      <c r="D244" s="5">
        <v>0</v>
      </c>
      <c r="E244" s="5">
        <v>0</v>
      </c>
      <c r="F244" s="5">
        <v>0</v>
      </c>
    </row>
    <row r="245" spans="1:6" ht="15.75" x14ac:dyDescent="0.25">
      <c r="A245" s="99"/>
      <c r="B245" s="100" t="s">
        <v>80</v>
      </c>
      <c r="C245" s="98"/>
      <c r="D245" s="101">
        <f>SUM(D241:D244)</f>
        <v>0</v>
      </c>
      <c r="E245" s="101">
        <f>SUM(E241:E244)</f>
        <v>0</v>
      </c>
      <c r="F245" s="105">
        <v>0</v>
      </c>
    </row>
    <row r="246" spans="1:6" ht="30" x14ac:dyDescent="0.25">
      <c r="A246" s="139" t="s">
        <v>46</v>
      </c>
      <c r="B246" s="123" t="s">
        <v>221</v>
      </c>
      <c r="C246" s="4" t="s">
        <v>5</v>
      </c>
      <c r="D246" s="5">
        <v>0</v>
      </c>
      <c r="E246" s="5">
        <v>0</v>
      </c>
      <c r="F246" s="54">
        <v>0</v>
      </c>
    </row>
    <row r="247" spans="1:6" ht="25.5" x14ac:dyDescent="0.25">
      <c r="A247" s="139"/>
      <c r="B247" s="98"/>
      <c r="C247" s="4" t="s">
        <v>7</v>
      </c>
      <c r="D247" s="5">
        <v>0</v>
      </c>
      <c r="E247" s="5">
        <v>0</v>
      </c>
      <c r="F247" s="5">
        <v>0</v>
      </c>
    </row>
    <row r="248" spans="1:6" ht="38.25" x14ac:dyDescent="0.25">
      <c r="A248" s="139"/>
      <c r="B248" s="98"/>
      <c r="C248" s="4" t="s">
        <v>8</v>
      </c>
      <c r="D248" s="5">
        <v>0</v>
      </c>
      <c r="E248" s="5">
        <v>0</v>
      </c>
      <c r="F248" s="5">
        <v>0</v>
      </c>
    </row>
    <row r="249" spans="1:6" ht="15.75" x14ac:dyDescent="0.25">
      <c r="A249" s="139"/>
      <c r="B249" s="106"/>
      <c r="C249" s="4" t="s">
        <v>6</v>
      </c>
      <c r="D249" s="5">
        <v>0</v>
      </c>
      <c r="E249" s="5">
        <v>0</v>
      </c>
      <c r="F249" s="5">
        <v>0</v>
      </c>
    </row>
    <row r="250" spans="1:6" ht="15.75" x14ac:dyDescent="0.25">
      <c r="A250" s="116"/>
      <c r="B250" s="100" t="s">
        <v>80</v>
      </c>
      <c r="C250" s="98"/>
      <c r="D250" s="101">
        <f>SUM(D246:D249)</f>
        <v>0</v>
      </c>
      <c r="E250" s="101">
        <f>SUM(E246:E249)</f>
        <v>0</v>
      </c>
      <c r="F250" s="105">
        <v>0</v>
      </c>
    </row>
    <row r="251" spans="1:6" ht="30" x14ac:dyDescent="0.25">
      <c r="A251" s="120"/>
      <c r="B251" s="113" t="s">
        <v>142</v>
      </c>
      <c r="C251" s="4" t="s">
        <v>5</v>
      </c>
      <c r="D251" s="5">
        <v>0</v>
      </c>
      <c r="E251" s="5">
        <v>0</v>
      </c>
      <c r="F251" s="54">
        <v>0</v>
      </c>
    </row>
    <row r="252" spans="1:6" ht="25.5" x14ac:dyDescent="0.25">
      <c r="A252" s="120" t="s">
        <v>163</v>
      </c>
      <c r="B252" s="98"/>
      <c r="C252" s="4" t="s">
        <v>7</v>
      </c>
      <c r="D252" s="5">
        <v>14831</v>
      </c>
      <c r="E252" s="5">
        <v>14830.2</v>
      </c>
      <c r="F252" s="5">
        <f>E252/D252*100</f>
        <v>99.994605893061845</v>
      </c>
    </row>
    <row r="253" spans="1:6" ht="38.25" x14ac:dyDescent="0.25">
      <c r="A253" s="120"/>
      <c r="B253" s="100"/>
      <c r="C253" s="4" t="s">
        <v>8</v>
      </c>
      <c r="D253" s="5">
        <v>150</v>
      </c>
      <c r="E253" s="5">
        <v>149.80002999999999</v>
      </c>
      <c r="F253" s="5">
        <f>E253/D253*100</f>
        <v>99.866686666666666</v>
      </c>
    </row>
    <row r="254" spans="1:6" ht="15.75" x14ac:dyDescent="0.25">
      <c r="A254" s="120"/>
      <c r="B254" s="100"/>
      <c r="C254" s="4" t="s">
        <v>6</v>
      </c>
      <c r="D254" s="5">
        <v>0</v>
      </c>
      <c r="E254" s="5">
        <v>0</v>
      </c>
      <c r="F254" s="5">
        <v>0</v>
      </c>
    </row>
    <row r="255" spans="1:6" ht="15.75" x14ac:dyDescent="0.25">
      <c r="A255" s="99"/>
      <c r="B255" s="100" t="s">
        <v>80</v>
      </c>
      <c r="C255" s="98"/>
      <c r="D255" s="101">
        <f>SUM(D251:D254)</f>
        <v>14981</v>
      </c>
      <c r="E255" s="101">
        <f>SUM(E251:E254)</f>
        <v>14980.000030000001</v>
      </c>
      <c r="F255" s="101">
        <f t="shared" ref="F255" si="22">E255/D255*100</f>
        <v>99.99332507843269</v>
      </c>
    </row>
    <row r="256" spans="1:6" ht="30" customHeight="1" x14ac:dyDescent="0.25">
      <c r="A256" s="136" t="s">
        <v>388</v>
      </c>
      <c r="B256" s="137" t="s">
        <v>23</v>
      </c>
      <c r="C256" s="4" t="s">
        <v>5</v>
      </c>
      <c r="D256" s="5">
        <v>0</v>
      </c>
      <c r="E256" s="5">
        <v>0</v>
      </c>
      <c r="F256" s="54">
        <v>0</v>
      </c>
    </row>
    <row r="257" spans="1:6" ht="25.5" x14ac:dyDescent="0.25">
      <c r="A257" s="136"/>
      <c r="B257" s="137"/>
      <c r="C257" s="4" t="s">
        <v>7</v>
      </c>
      <c r="D257" s="5">
        <v>0</v>
      </c>
      <c r="E257" s="5">
        <v>0</v>
      </c>
      <c r="F257" s="54">
        <v>0</v>
      </c>
    </row>
    <row r="258" spans="1:6" ht="38.25" x14ac:dyDescent="0.25">
      <c r="A258" s="136"/>
      <c r="B258" s="137"/>
      <c r="C258" s="4" t="s">
        <v>8</v>
      </c>
      <c r="D258" s="5">
        <v>0</v>
      </c>
      <c r="E258" s="5">
        <v>0</v>
      </c>
      <c r="F258" s="54">
        <v>0</v>
      </c>
    </row>
    <row r="259" spans="1:6" ht="15.75" x14ac:dyDescent="0.25">
      <c r="A259" s="136"/>
      <c r="B259" s="100"/>
      <c r="C259" s="4" t="s">
        <v>6</v>
      </c>
      <c r="D259" s="5">
        <v>0</v>
      </c>
      <c r="E259" s="5">
        <v>0</v>
      </c>
      <c r="F259" s="54">
        <v>0</v>
      </c>
    </row>
    <row r="260" spans="1:6" ht="15.75" x14ac:dyDescent="0.25">
      <c r="A260" s="99"/>
      <c r="B260" s="100" t="s">
        <v>80</v>
      </c>
      <c r="C260" s="98"/>
      <c r="D260" s="101">
        <f>SUM(D256:D259)</f>
        <v>0</v>
      </c>
      <c r="E260" s="101">
        <f>SUM(E256:E259)</f>
        <v>0</v>
      </c>
      <c r="F260" s="105">
        <v>0</v>
      </c>
    </row>
    <row r="261" spans="1:6" ht="25.5" x14ac:dyDescent="0.25">
      <c r="A261" s="142" t="s">
        <v>55</v>
      </c>
      <c r="B261" s="141" t="s">
        <v>358</v>
      </c>
      <c r="C261" s="4" t="s">
        <v>5</v>
      </c>
      <c r="D261" s="5">
        <f>D266+D271+D276+D281+D286+D291</f>
        <v>0</v>
      </c>
      <c r="E261" s="5">
        <f>E266+E271+E276+E281+E286+E291</f>
        <v>0</v>
      </c>
      <c r="F261" s="5">
        <v>0</v>
      </c>
    </row>
    <row r="262" spans="1:6" ht="25.5" x14ac:dyDescent="0.25">
      <c r="A262" s="142"/>
      <c r="B262" s="141"/>
      <c r="C262" s="4" t="s">
        <v>7</v>
      </c>
      <c r="D262" s="26">
        <f t="shared" ref="D262:D264" si="23">D267+D272+D277+D282+D287+D292</f>
        <v>1826910.31</v>
      </c>
      <c r="E262" s="26">
        <f t="shared" ref="E262" si="24">E267+E272+E277+E282+E287+E292</f>
        <v>1137771.27</v>
      </c>
      <c r="F262" s="5">
        <f>E262/D262*100</f>
        <v>62.278441572755696</v>
      </c>
    </row>
    <row r="263" spans="1:6" ht="38.25" x14ac:dyDescent="0.25">
      <c r="A263" s="142"/>
      <c r="B263" s="141"/>
      <c r="C263" s="4" t="s">
        <v>8</v>
      </c>
      <c r="D263" s="26">
        <f t="shared" si="23"/>
        <v>801198.86600000004</v>
      </c>
      <c r="E263" s="26">
        <f t="shared" ref="E263" si="25">E268+E273+E278+E283+E288+E293</f>
        <v>668608.24</v>
      </c>
      <c r="F263" s="5">
        <f t="shared" ref="F263" si="26">E263/D263*100</f>
        <v>83.450971834001564</v>
      </c>
    </row>
    <row r="264" spans="1:6" ht="15.75" x14ac:dyDescent="0.25">
      <c r="A264" s="142"/>
      <c r="B264" s="141"/>
      <c r="C264" s="4" t="s">
        <v>6</v>
      </c>
      <c r="D264" s="5">
        <f t="shared" si="23"/>
        <v>0</v>
      </c>
      <c r="E264" s="5">
        <f t="shared" ref="E264" si="27">E269+E274+E279+E284+E289+E294</f>
        <v>0</v>
      </c>
      <c r="F264" s="5">
        <v>0</v>
      </c>
    </row>
    <row r="265" spans="1:6" ht="15.75" x14ac:dyDescent="0.25">
      <c r="A265" s="102"/>
      <c r="B265" s="100" t="s">
        <v>78</v>
      </c>
      <c r="C265" s="102"/>
      <c r="D265" s="101">
        <f>SUM(D261:D264)</f>
        <v>2628109.176</v>
      </c>
      <c r="E265" s="101">
        <f>SUM(E261:E264)</f>
        <v>1806379.51</v>
      </c>
      <c r="F265" s="101">
        <f t="shared" ref="F265" si="28">E265/D265*100</f>
        <v>68.733046803988628</v>
      </c>
    </row>
    <row r="266" spans="1:6" ht="25.5" x14ac:dyDescent="0.25">
      <c r="A266" s="139" t="s">
        <v>56</v>
      </c>
      <c r="B266" s="97" t="s">
        <v>69</v>
      </c>
      <c r="C266" s="4" t="s">
        <v>5</v>
      </c>
      <c r="D266" s="5">
        <v>0</v>
      </c>
      <c r="E266" s="5">
        <v>0</v>
      </c>
      <c r="F266" s="5">
        <v>0</v>
      </c>
    </row>
    <row r="267" spans="1:6" ht="25.5" x14ac:dyDescent="0.25">
      <c r="A267" s="139"/>
      <c r="B267" s="97"/>
      <c r="C267" s="4" t="s">
        <v>7</v>
      </c>
      <c r="D267" s="5">
        <v>0</v>
      </c>
      <c r="E267" s="5">
        <v>0</v>
      </c>
      <c r="F267" s="5">
        <v>0</v>
      </c>
    </row>
    <row r="268" spans="1:6" ht="38.25" x14ac:dyDescent="0.25">
      <c r="A268" s="139"/>
      <c r="B268" s="98"/>
      <c r="C268" s="4" t="s">
        <v>8</v>
      </c>
      <c r="D268" s="26">
        <v>221.64599999999999</v>
      </c>
      <c r="E268" s="5">
        <v>0</v>
      </c>
      <c r="F268" s="5">
        <f>E268/D268*100</f>
        <v>0</v>
      </c>
    </row>
    <row r="269" spans="1:6" ht="15.75" x14ac:dyDescent="0.25">
      <c r="A269" s="139"/>
      <c r="B269" s="98"/>
      <c r="C269" s="4" t="s">
        <v>6</v>
      </c>
      <c r="D269" s="5">
        <v>0</v>
      </c>
      <c r="E269" s="5">
        <v>0</v>
      </c>
      <c r="F269" s="5">
        <v>0</v>
      </c>
    </row>
    <row r="270" spans="1:6" ht="15.75" x14ac:dyDescent="0.25">
      <c r="A270" s="99"/>
      <c r="B270" s="100" t="s">
        <v>80</v>
      </c>
      <c r="C270" s="98"/>
      <c r="D270" s="101">
        <f>SUM(D266:D269)</f>
        <v>221.64599999999999</v>
      </c>
      <c r="E270" s="101">
        <f>SUM(E266:E269)</f>
        <v>0</v>
      </c>
      <c r="F270" s="101">
        <f>E270/D270*100</f>
        <v>0</v>
      </c>
    </row>
    <row r="271" spans="1:6" ht="25.5" x14ac:dyDescent="0.25">
      <c r="A271" s="139" t="s">
        <v>57</v>
      </c>
      <c r="B271" s="113" t="s">
        <v>74</v>
      </c>
      <c r="C271" s="4" t="s">
        <v>5</v>
      </c>
      <c r="D271" s="5">
        <v>0</v>
      </c>
      <c r="E271" s="5">
        <v>0</v>
      </c>
      <c r="F271" s="5">
        <v>0</v>
      </c>
    </row>
    <row r="272" spans="1:6" ht="25.5" x14ac:dyDescent="0.25">
      <c r="A272" s="139"/>
      <c r="B272" s="98"/>
      <c r="C272" s="4" t="s">
        <v>7</v>
      </c>
      <c r="D272" s="5">
        <v>0</v>
      </c>
      <c r="E272" s="5">
        <v>0</v>
      </c>
      <c r="F272" s="5">
        <v>0</v>
      </c>
    </row>
    <row r="273" spans="1:6" ht="38.25" x14ac:dyDescent="0.25">
      <c r="A273" s="139"/>
      <c r="B273" s="98"/>
      <c r="C273" s="4" t="s">
        <v>8</v>
      </c>
      <c r="D273" s="5">
        <v>0</v>
      </c>
      <c r="E273" s="5">
        <v>0</v>
      </c>
      <c r="F273" s="5">
        <v>0</v>
      </c>
    </row>
    <row r="274" spans="1:6" ht="15.75" x14ac:dyDescent="0.25">
      <c r="A274" s="139"/>
      <c r="B274" s="106"/>
      <c r="C274" s="4" t="s">
        <v>6</v>
      </c>
      <c r="D274" s="5">
        <v>0</v>
      </c>
      <c r="E274" s="5">
        <v>0</v>
      </c>
      <c r="F274" s="5">
        <v>0</v>
      </c>
    </row>
    <row r="275" spans="1:6" ht="15.75" x14ac:dyDescent="0.25">
      <c r="A275" s="99"/>
      <c r="B275" s="100" t="s">
        <v>80</v>
      </c>
      <c r="C275" s="98"/>
      <c r="D275" s="101">
        <f>SUM(D271:D274)</f>
        <v>0</v>
      </c>
      <c r="E275" s="101">
        <f>SUM(E271:E274)</f>
        <v>0</v>
      </c>
      <c r="F275" s="105">
        <v>0</v>
      </c>
    </row>
    <row r="276" spans="1:6" ht="25.5" x14ac:dyDescent="0.25">
      <c r="A276" s="139" t="s">
        <v>58</v>
      </c>
      <c r="B276" s="113" t="s">
        <v>359</v>
      </c>
      <c r="C276" s="4" t="s">
        <v>5</v>
      </c>
      <c r="D276" s="5">
        <v>0</v>
      </c>
      <c r="E276" s="5">
        <v>0</v>
      </c>
      <c r="F276" s="5">
        <v>0</v>
      </c>
    </row>
    <row r="277" spans="1:6" ht="25.5" x14ac:dyDescent="0.25">
      <c r="A277" s="139"/>
      <c r="B277" s="98"/>
      <c r="C277" s="4" t="s">
        <v>7</v>
      </c>
      <c r="D277" s="26">
        <v>1815910.31</v>
      </c>
      <c r="E277" s="26">
        <v>1126771.27</v>
      </c>
      <c r="F277" s="5">
        <f>E277/D277*100</f>
        <v>62.049940671353973</v>
      </c>
    </row>
    <row r="278" spans="1:6" ht="38.25" x14ac:dyDescent="0.25">
      <c r="A278" s="139"/>
      <c r="B278" s="98"/>
      <c r="C278" s="4" t="s">
        <v>8</v>
      </c>
      <c r="D278" s="26">
        <v>210135.54</v>
      </c>
      <c r="E278" s="26">
        <v>79771.490000000005</v>
      </c>
      <c r="F278" s="5">
        <f>E278/D278*100</f>
        <v>37.961922100373883</v>
      </c>
    </row>
    <row r="279" spans="1:6" ht="15.75" x14ac:dyDescent="0.25">
      <c r="A279" s="139"/>
      <c r="B279" s="106"/>
      <c r="C279" s="4" t="s">
        <v>6</v>
      </c>
      <c r="D279" s="5">
        <v>0</v>
      </c>
      <c r="E279" s="5">
        <v>0</v>
      </c>
      <c r="F279" s="5">
        <v>0</v>
      </c>
    </row>
    <row r="280" spans="1:6" ht="15.75" x14ac:dyDescent="0.25">
      <c r="A280" s="99"/>
      <c r="B280" s="100" t="s">
        <v>80</v>
      </c>
      <c r="C280" s="98"/>
      <c r="D280" s="101">
        <f>SUM(D276:D279)</f>
        <v>2026045.85</v>
      </c>
      <c r="E280" s="101">
        <f>SUM(E276:E279)</f>
        <v>1206542.76</v>
      </c>
      <c r="F280" s="105">
        <f>E280/D280*100</f>
        <v>59.551601954121615</v>
      </c>
    </row>
    <row r="281" spans="1:6" ht="30" x14ac:dyDescent="0.25">
      <c r="A281" s="139" t="s">
        <v>360</v>
      </c>
      <c r="B281" s="113" t="s">
        <v>70</v>
      </c>
      <c r="C281" s="4" t="s">
        <v>5</v>
      </c>
      <c r="D281" s="5">
        <v>0</v>
      </c>
      <c r="E281" s="5">
        <v>0</v>
      </c>
      <c r="F281" s="5">
        <v>0</v>
      </c>
    </row>
    <row r="282" spans="1:6" ht="25.5" x14ac:dyDescent="0.25">
      <c r="A282" s="139"/>
      <c r="B282" s="98"/>
      <c r="C282" s="4" t="s">
        <v>7</v>
      </c>
      <c r="D282" s="5">
        <v>0</v>
      </c>
      <c r="E282" s="5">
        <v>0</v>
      </c>
      <c r="F282" s="5">
        <v>0</v>
      </c>
    </row>
    <row r="283" spans="1:6" ht="38.25" x14ac:dyDescent="0.25">
      <c r="A283" s="139"/>
      <c r="B283" s="98"/>
      <c r="C283" s="4" t="s">
        <v>8</v>
      </c>
      <c r="D283" s="26">
        <v>5776.95</v>
      </c>
      <c r="E283" s="26">
        <v>5776.95</v>
      </c>
      <c r="F283" s="5">
        <f>E283/D283*100</f>
        <v>100</v>
      </c>
    </row>
    <row r="284" spans="1:6" ht="15.75" x14ac:dyDescent="0.25">
      <c r="A284" s="139"/>
      <c r="B284" s="106"/>
      <c r="C284" s="4" t="s">
        <v>6</v>
      </c>
      <c r="D284" s="5">
        <v>0</v>
      </c>
      <c r="E284" s="5">
        <v>0</v>
      </c>
      <c r="F284" s="5">
        <v>0</v>
      </c>
    </row>
    <row r="285" spans="1:6" ht="15.75" x14ac:dyDescent="0.25">
      <c r="A285" s="99"/>
      <c r="B285" s="100" t="s">
        <v>80</v>
      </c>
      <c r="C285" s="98"/>
      <c r="D285" s="101">
        <f>SUM(D281:D284)</f>
        <v>5776.95</v>
      </c>
      <c r="E285" s="101">
        <f>SUM(E281:E284)</f>
        <v>5776.95</v>
      </c>
      <c r="F285" s="101">
        <f t="shared" ref="F285" si="29">E285/D285*100</f>
        <v>100</v>
      </c>
    </row>
    <row r="286" spans="1:6" ht="25.5" x14ac:dyDescent="0.25">
      <c r="A286" s="139" t="s">
        <v>362</v>
      </c>
      <c r="B286" s="113" t="s">
        <v>23</v>
      </c>
      <c r="C286" s="4" t="s">
        <v>5</v>
      </c>
      <c r="D286" s="5">
        <v>0</v>
      </c>
      <c r="E286" s="5">
        <v>0</v>
      </c>
      <c r="F286" s="5">
        <v>0</v>
      </c>
    </row>
    <row r="287" spans="1:6" ht="25.5" x14ac:dyDescent="0.25">
      <c r="A287" s="139"/>
      <c r="B287" s="98"/>
      <c r="C287" s="4" t="s">
        <v>7</v>
      </c>
      <c r="D287" s="5">
        <v>0</v>
      </c>
      <c r="E287" s="5">
        <v>0</v>
      </c>
      <c r="F287" s="5">
        <v>0</v>
      </c>
    </row>
    <row r="288" spans="1:6" ht="38.25" x14ac:dyDescent="0.25">
      <c r="A288" s="139"/>
      <c r="B288" s="98"/>
      <c r="C288" s="4" t="s">
        <v>8</v>
      </c>
      <c r="D288" s="26">
        <v>77066.720000000001</v>
      </c>
      <c r="E288" s="26">
        <v>75061.789999999994</v>
      </c>
      <c r="F288" s="5">
        <f>E288/D288*100</f>
        <v>97.398449032215197</v>
      </c>
    </row>
    <row r="289" spans="1:6" ht="15.75" x14ac:dyDescent="0.25">
      <c r="A289" s="139"/>
      <c r="B289" s="106"/>
      <c r="C289" s="4" t="s">
        <v>6</v>
      </c>
      <c r="D289" s="5">
        <v>0</v>
      </c>
      <c r="E289" s="5">
        <v>0</v>
      </c>
      <c r="F289" s="5" t="e">
        <f t="shared" ref="F289:F293" si="30">E289/D289*100</f>
        <v>#DIV/0!</v>
      </c>
    </row>
    <row r="290" spans="1:6" ht="15.75" x14ac:dyDescent="0.25">
      <c r="A290" s="99"/>
      <c r="B290" s="100" t="s">
        <v>80</v>
      </c>
      <c r="C290" s="98"/>
      <c r="D290" s="101">
        <f>SUM(D286:D289)</f>
        <v>77066.720000000001</v>
      </c>
      <c r="E290" s="101">
        <f>SUM(E286:E289)</f>
        <v>75061.789999999994</v>
      </c>
      <c r="F290" s="101">
        <f t="shared" si="30"/>
        <v>97.398449032215197</v>
      </c>
    </row>
    <row r="291" spans="1:6" ht="30" x14ac:dyDescent="0.25">
      <c r="A291" s="139" t="s">
        <v>361</v>
      </c>
      <c r="B291" s="123" t="s">
        <v>363</v>
      </c>
      <c r="C291" s="4" t="s">
        <v>5</v>
      </c>
      <c r="D291" s="5">
        <v>0</v>
      </c>
      <c r="E291" s="5">
        <v>0</v>
      </c>
      <c r="F291" s="5">
        <v>0</v>
      </c>
    </row>
    <row r="292" spans="1:6" ht="25.5" x14ac:dyDescent="0.25">
      <c r="A292" s="139"/>
      <c r="B292" s="124"/>
      <c r="C292" s="4" t="s">
        <v>7</v>
      </c>
      <c r="D292" s="5">
        <v>11000</v>
      </c>
      <c r="E292" s="5">
        <v>11000</v>
      </c>
      <c r="F292" s="5">
        <f t="shared" si="30"/>
        <v>100</v>
      </c>
    </row>
    <row r="293" spans="1:6" ht="38.25" x14ac:dyDescent="0.25">
      <c r="A293" s="139"/>
      <c r="B293" s="124"/>
      <c r="C293" s="4" t="s">
        <v>8</v>
      </c>
      <c r="D293" s="5">
        <v>507998.01</v>
      </c>
      <c r="E293" s="5">
        <v>507998.01</v>
      </c>
      <c r="F293" s="5">
        <f t="shared" si="30"/>
        <v>100</v>
      </c>
    </row>
    <row r="294" spans="1:6" ht="15.75" x14ac:dyDescent="0.25">
      <c r="A294" s="139"/>
      <c r="B294" s="124"/>
      <c r="C294" s="4" t="s">
        <v>6</v>
      </c>
      <c r="D294" s="5">
        <v>0</v>
      </c>
      <c r="E294" s="5">
        <v>0</v>
      </c>
      <c r="F294" s="5">
        <v>0</v>
      </c>
    </row>
    <row r="295" spans="1:6" ht="15.75" x14ac:dyDescent="0.25">
      <c r="A295" s="116"/>
      <c r="B295" s="124" t="s">
        <v>80</v>
      </c>
      <c r="C295" s="98"/>
      <c r="D295" s="101">
        <f>SUM(D291:D294)</f>
        <v>518998.01</v>
      </c>
      <c r="E295" s="101">
        <f>SUM(E291:E294)</f>
        <v>518998.01</v>
      </c>
      <c r="F295" s="101">
        <v>0</v>
      </c>
    </row>
    <row r="296" spans="1:6" ht="25.5" x14ac:dyDescent="0.25">
      <c r="A296" s="142" t="s">
        <v>59</v>
      </c>
      <c r="B296" s="141" t="s">
        <v>96</v>
      </c>
      <c r="C296" s="4" t="s">
        <v>5</v>
      </c>
      <c r="D296" s="5">
        <v>0</v>
      </c>
      <c r="E296" s="5">
        <v>0</v>
      </c>
      <c r="F296" s="5">
        <v>0</v>
      </c>
    </row>
    <row r="297" spans="1:6" ht="25.5" x14ac:dyDescent="0.25">
      <c r="A297" s="142"/>
      <c r="B297" s="141"/>
      <c r="C297" s="4" t="s">
        <v>7</v>
      </c>
      <c r="D297" s="24">
        <v>0</v>
      </c>
      <c r="E297" s="5">
        <v>0</v>
      </c>
      <c r="F297" s="5">
        <v>0</v>
      </c>
    </row>
    <row r="298" spans="1:6" ht="38.25" x14ac:dyDescent="0.25">
      <c r="A298" s="142"/>
      <c r="B298" s="141"/>
      <c r="C298" s="4" t="s">
        <v>8</v>
      </c>
      <c r="D298" s="5">
        <f>D303+D313+D318+D308</f>
        <v>6853.7620500000003</v>
      </c>
      <c r="E298" s="5">
        <f>E303+E313+E318+E308</f>
        <v>6853.7620500000003</v>
      </c>
      <c r="F298" s="5">
        <f>E298/D298*100</f>
        <v>100</v>
      </c>
    </row>
    <row r="299" spans="1:6" ht="15.75" x14ac:dyDescent="0.25">
      <c r="A299" s="142"/>
      <c r="B299" s="141"/>
      <c r="C299" s="4" t="s">
        <v>6</v>
      </c>
      <c r="D299" s="5">
        <f>D304+D314+D319+D309</f>
        <v>571000</v>
      </c>
      <c r="E299" s="5">
        <f>E304+E314+E319+E309</f>
        <v>571000</v>
      </c>
      <c r="F299" s="5">
        <f>E299/D299*100</f>
        <v>100</v>
      </c>
    </row>
    <row r="300" spans="1:6" ht="15.75" x14ac:dyDescent="0.25">
      <c r="A300" s="102"/>
      <c r="B300" s="100" t="s">
        <v>78</v>
      </c>
      <c r="C300" s="102"/>
      <c r="D300" s="101">
        <f>SUM(D296:D299)</f>
        <v>577853.76205000002</v>
      </c>
      <c r="E300" s="101">
        <f>SUM(E296:E299)</f>
        <v>577853.76205000002</v>
      </c>
      <c r="F300" s="101">
        <f t="shared" ref="F300:F319" si="31">E300/D300*100</f>
        <v>100</v>
      </c>
    </row>
    <row r="301" spans="1:6" ht="25.5" x14ac:dyDescent="0.25">
      <c r="A301" s="139" t="s">
        <v>60</v>
      </c>
      <c r="B301" s="97" t="s">
        <v>97</v>
      </c>
      <c r="C301" s="4" t="s">
        <v>5</v>
      </c>
      <c r="D301" s="5">
        <v>0</v>
      </c>
      <c r="E301" s="5">
        <v>0</v>
      </c>
      <c r="F301" s="5">
        <v>0</v>
      </c>
    </row>
    <row r="302" spans="1:6" ht="25.5" x14ac:dyDescent="0.25">
      <c r="A302" s="139"/>
      <c r="B302" s="97"/>
      <c r="C302" s="4" t="s">
        <v>7</v>
      </c>
      <c r="D302" s="5">
        <v>0</v>
      </c>
      <c r="E302" s="5">
        <v>0</v>
      </c>
      <c r="F302" s="5">
        <v>0</v>
      </c>
    </row>
    <row r="303" spans="1:6" ht="38.25" x14ac:dyDescent="0.25">
      <c r="A303" s="139"/>
      <c r="B303" s="98"/>
      <c r="C303" s="4" t="s">
        <v>8</v>
      </c>
      <c r="D303" s="5">
        <v>0</v>
      </c>
      <c r="E303" s="5">
        <v>0</v>
      </c>
      <c r="F303" s="5">
        <v>0</v>
      </c>
    </row>
    <row r="304" spans="1:6" ht="15.75" x14ac:dyDescent="0.25">
      <c r="A304" s="139"/>
      <c r="B304" s="98"/>
      <c r="C304" s="4" t="s">
        <v>6</v>
      </c>
      <c r="D304" s="5">
        <v>0</v>
      </c>
      <c r="E304" s="5">
        <v>0</v>
      </c>
      <c r="F304" s="5">
        <v>0</v>
      </c>
    </row>
    <row r="305" spans="1:6" ht="15.75" x14ac:dyDescent="0.25">
      <c r="A305" s="99"/>
      <c r="B305" s="100" t="s">
        <v>80</v>
      </c>
      <c r="C305" s="98"/>
      <c r="D305" s="101">
        <f>SUM(D301:D304)</f>
        <v>0</v>
      </c>
      <c r="E305" s="101">
        <f>SUM(E301:E304)</f>
        <v>0</v>
      </c>
      <c r="F305" s="101">
        <v>0</v>
      </c>
    </row>
    <row r="306" spans="1:6" ht="25.5" x14ac:dyDescent="0.25">
      <c r="A306" s="139" t="s">
        <v>61</v>
      </c>
      <c r="B306" s="113" t="s">
        <v>64</v>
      </c>
      <c r="C306" s="4" t="s">
        <v>5</v>
      </c>
      <c r="D306" s="5">
        <v>0</v>
      </c>
      <c r="E306" s="5">
        <v>0</v>
      </c>
      <c r="F306" s="5">
        <v>0</v>
      </c>
    </row>
    <row r="307" spans="1:6" ht="25.5" x14ac:dyDescent="0.25">
      <c r="A307" s="139"/>
      <c r="B307" s="98"/>
      <c r="C307" s="4" t="s">
        <v>7</v>
      </c>
      <c r="D307" s="5">
        <v>0</v>
      </c>
      <c r="E307" s="5">
        <v>0</v>
      </c>
      <c r="F307" s="5">
        <v>0</v>
      </c>
    </row>
    <row r="308" spans="1:6" ht="38.25" x14ac:dyDescent="0.25">
      <c r="A308" s="139"/>
      <c r="B308" s="98"/>
      <c r="C308" s="4" t="s">
        <v>8</v>
      </c>
      <c r="D308" s="5">
        <v>0</v>
      </c>
      <c r="E308" s="5">
        <v>0</v>
      </c>
      <c r="F308" s="5">
        <v>0</v>
      </c>
    </row>
    <row r="309" spans="1:6" ht="15.75" x14ac:dyDescent="0.25">
      <c r="A309" s="139"/>
      <c r="B309" s="106"/>
      <c r="C309" s="4" t="s">
        <v>6</v>
      </c>
      <c r="D309" s="5">
        <v>0</v>
      </c>
      <c r="E309" s="5">
        <v>0</v>
      </c>
      <c r="F309" s="5">
        <v>0</v>
      </c>
    </row>
    <row r="310" spans="1:6" ht="15.75" x14ac:dyDescent="0.25">
      <c r="A310" s="99"/>
      <c r="B310" s="100" t="s">
        <v>80</v>
      </c>
      <c r="C310" s="98"/>
      <c r="D310" s="101">
        <f>SUM(D306:D309)</f>
        <v>0</v>
      </c>
      <c r="E310" s="101">
        <f>SUM(E306:E309)</f>
        <v>0</v>
      </c>
      <c r="F310" s="101">
        <v>0</v>
      </c>
    </row>
    <row r="311" spans="1:6" ht="25.5" x14ac:dyDescent="0.25">
      <c r="A311" s="139" t="s">
        <v>62</v>
      </c>
      <c r="B311" s="113" t="s">
        <v>98</v>
      </c>
      <c r="C311" s="4" t="s">
        <v>5</v>
      </c>
      <c r="D311" s="5">
        <v>0</v>
      </c>
      <c r="E311" s="5">
        <v>0</v>
      </c>
      <c r="F311" s="5">
        <v>0</v>
      </c>
    </row>
    <row r="312" spans="1:6" ht="25.5" x14ac:dyDescent="0.25">
      <c r="A312" s="139"/>
      <c r="B312" s="98"/>
      <c r="C312" s="4" t="s">
        <v>7</v>
      </c>
      <c r="D312" s="5">
        <v>0</v>
      </c>
      <c r="E312" s="5">
        <v>0</v>
      </c>
      <c r="F312" s="5">
        <v>0</v>
      </c>
    </row>
    <row r="313" spans="1:6" ht="38.25" x14ac:dyDescent="0.25">
      <c r="A313" s="139"/>
      <c r="B313" s="98"/>
      <c r="C313" s="4" t="s">
        <v>8</v>
      </c>
      <c r="D313" s="5">
        <v>6853.7620500000003</v>
      </c>
      <c r="E313" s="5">
        <v>6853.7620500000003</v>
      </c>
      <c r="F313" s="5">
        <f t="shared" si="31"/>
        <v>100</v>
      </c>
    </row>
    <row r="314" spans="1:6" ht="15.75" x14ac:dyDescent="0.25">
      <c r="A314" s="139"/>
      <c r="B314" s="106"/>
      <c r="C314" s="4" t="s">
        <v>6</v>
      </c>
      <c r="D314" s="5">
        <v>0</v>
      </c>
      <c r="E314" s="5">
        <v>0</v>
      </c>
      <c r="F314" s="5">
        <v>0</v>
      </c>
    </row>
    <row r="315" spans="1:6" ht="15.75" x14ac:dyDescent="0.25">
      <c r="A315" s="99"/>
      <c r="B315" s="100" t="s">
        <v>80</v>
      </c>
      <c r="C315" s="98"/>
      <c r="D315" s="101">
        <f>SUM(D311:D314)</f>
        <v>6853.7620500000003</v>
      </c>
      <c r="E315" s="101">
        <f>SUM(E311:E314)</f>
        <v>6853.7620500000003</v>
      </c>
      <c r="F315" s="101">
        <f t="shared" si="31"/>
        <v>100</v>
      </c>
    </row>
    <row r="316" spans="1:6" ht="45" x14ac:dyDescent="0.25">
      <c r="A316" s="139" t="s">
        <v>63</v>
      </c>
      <c r="B316" s="123" t="s">
        <v>146</v>
      </c>
      <c r="C316" s="4" t="s">
        <v>5</v>
      </c>
      <c r="D316" s="5">
        <v>0</v>
      </c>
      <c r="E316" s="5">
        <v>0</v>
      </c>
      <c r="F316" s="5">
        <v>0</v>
      </c>
    </row>
    <row r="317" spans="1:6" ht="25.5" x14ac:dyDescent="0.25">
      <c r="A317" s="139"/>
      <c r="B317" s="98"/>
      <c r="C317" s="4" t="s">
        <v>7</v>
      </c>
      <c r="D317" s="5">
        <v>0</v>
      </c>
      <c r="E317" s="5">
        <v>0</v>
      </c>
      <c r="F317" s="5">
        <v>0</v>
      </c>
    </row>
    <row r="318" spans="1:6" ht="38.25" x14ac:dyDescent="0.25">
      <c r="A318" s="139"/>
      <c r="B318" s="98"/>
      <c r="C318" s="4" t="s">
        <v>8</v>
      </c>
      <c r="D318" s="5">
        <v>0</v>
      </c>
      <c r="E318" s="5">
        <v>0</v>
      </c>
      <c r="F318" s="5">
        <v>0</v>
      </c>
    </row>
    <row r="319" spans="1:6" ht="24.75" customHeight="1" x14ac:dyDescent="0.25">
      <c r="A319" s="139"/>
      <c r="B319" s="106"/>
      <c r="C319" s="4" t="s">
        <v>6</v>
      </c>
      <c r="D319" s="22">
        <v>571000</v>
      </c>
      <c r="E319" s="22">
        <v>571000</v>
      </c>
      <c r="F319" s="5">
        <f t="shared" si="31"/>
        <v>100</v>
      </c>
    </row>
    <row r="320" spans="1:6" ht="15.75" x14ac:dyDescent="0.25">
      <c r="A320" s="99"/>
      <c r="B320" s="100" t="s">
        <v>80</v>
      </c>
      <c r="C320" s="98"/>
      <c r="D320" s="101">
        <f>SUM(D316:D319)</f>
        <v>571000</v>
      </c>
      <c r="E320" s="101">
        <f>SUM(E316:E319)</f>
        <v>571000</v>
      </c>
      <c r="F320" s="105">
        <f>E320/D320*100</f>
        <v>100</v>
      </c>
    </row>
    <row r="321" spans="1:6" ht="25.5" x14ac:dyDescent="0.25">
      <c r="A321" s="142" t="s">
        <v>65</v>
      </c>
      <c r="B321" s="141" t="s">
        <v>99</v>
      </c>
      <c r="C321" s="4" t="s">
        <v>5</v>
      </c>
      <c r="D321" s="5">
        <v>0</v>
      </c>
      <c r="E321" s="5">
        <v>0</v>
      </c>
      <c r="F321" s="5">
        <v>0</v>
      </c>
    </row>
    <row r="322" spans="1:6" ht="25.5" x14ac:dyDescent="0.25">
      <c r="A322" s="142"/>
      <c r="B322" s="141"/>
      <c r="C322" s="4" t="s">
        <v>7</v>
      </c>
      <c r="D322" s="26">
        <f>D327+D332+D337+D342</f>
        <v>86743</v>
      </c>
      <c r="E322" s="26">
        <f>E327+E332+E337+E342</f>
        <v>84272.976999999999</v>
      </c>
      <c r="F322" s="5">
        <f>E322/D322*100</f>
        <v>97.152481468245284</v>
      </c>
    </row>
    <row r="323" spans="1:6" ht="38.25" x14ac:dyDescent="0.25">
      <c r="A323" s="142"/>
      <c r="B323" s="141"/>
      <c r="C323" s="4" t="s">
        <v>8</v>
      </c>
      <c r="D323" s="26">
        <f>D328+D333+D338+D343</f>
        <v>1808023.93</v>
      </c>
      <c r="E323" s="26">
        <f>E328+E333+E338+E343</f>
        <v>1785665.0950000002</v>
      </c>
      <c r="F323" s="5">
        <f>E323/D323*100</f>
        <v>98.763355139884695</v>
      </c>
    </row>
    <row r="324" spans="1:6" ht="15.75" x14ac:dyDescent="0.25">
      <c r="A324" s="142"/>
      <c r="B324" s="141"/>
      <c r="C324" s="4" t="s">
        <v>6</v>
      </c>
      <c r="D324" s="22">
        <v>0</v>
      </c>
      <c r="E324" s="22">
        <v>0</v>
      </c>
      <c r="F324" s="22">
        <v>0</v>
      </c>
    </row>
    <row r="325" spans="1:6" ht="15.75" x14ac:dyDescent="0.25">
      <c r="A325" s="102"/>
      <c r="B325" s="100" t="s">
        <v>78</v>
      </c>
      <c r="C325" s="102"/>
      <c r="D325" s="101">
        <f>SUM(D321:D324)</f>
        <v>1894766.93</v>
      </c>
      <c r="E325" s="101">
        <f>SUM(E321:E324)</f>
        <v>1869938.0720000002</v>
      </c>
      <c r="F325" s="101">
        <f>E325/D325*100</f>
        <v>98.689608858647333</v>
      </c>
    </row>
    <row r="326" spans="1:6" ht="33" customHeight="1" x14ac:dyDescent="0.25">
      <c r="A326" s="139" t="s">
        <v>67</v>
      </c>
      <c r="B326" s="97" t="s">
        <v>299</v>
      </c>
      <c r="C326" s="4" t="s">
        <v>5</v>
      </c>
      <c r="D326" s="5">
        <v>0</v>
      </c>
      <c r="E326" s="5">
        <v>0</v>
      </c>
      <c r="F326" s="5">
        <v>0</v>
      </c>
    </row>
    <row r="327" spans="1:6" ht="25.5" x14ac:dyDescent="0.25">
      <c r="A327" s="139"/>
      <c r="B327" s="97"/>
      <c r="C327" s="4" t="s">
        <v>7</v>
      </c>
      <c r="D327" s="26">
        <v>22864</v>
      </c>
      <c r="E327" s="26">
        <v>22808.91</v>
      </c>
      <c r="F327" s="5">
        <f>E327/D327*100</f>
        <v>99.759053533939806</v>
      </c>
    </row>
    <row r="328" spans="1:6" ht="38.25" x14ac:dyDescent="0.25">
      <c r="A328" s="139"/>
      <c r="B328" s="98"/>
      <c r="C328" s="4" t="s">
        <v>8</v>
      </c>
      <c r="D328" s="26">
        <v>182494.34</v>
      </c>
      <c r="E328" s="26">
        <v>175448.27</v>
      </c>
      <c r="F328" s="5">
        <f>E328/D328*100</f>
        <v>96.139019982756722</v>
      </c>
    </row>
    <row r="329" spans="1:6" ht="15.75" x14ac:dyDescent="0.25">
      <c r="A329" s="139"/>
      <c r="B329" s="98"/>
      <c r="C329" s="4" t="s">
        <v>6</v>
      </c>
      <c r="D329" s="5">
        <v>0</v>
      </c>
      <c r="E329" s="5">
        <v>0</v>
      </c>
      <c r="F329" s="5">
        <v>0</v>
      </c>
    </row>
    <row r="330" spans="1:6" ht="15.75" x14ac:dyDescent="0.25">
      <c r="A330" s="99"/>
      <c r="B330" s="100" t="s">
        <v>80</v>
      </c>
      <c r="C330" s="98"/>
      <c r="D330" s="101">
        <f>SUM(D326:D329)</f>
        <v>205358.34</v>
      </c>
      <c r="E330" s="101">
        <f>SUM(E326:E329)</f>
        <v>198257.18</v>
      </c>
      <c r="F330" s="101">
        <f t="shared" ref="F330" si="32">E330/D330*100</f>
        <v>96.542063984350477</v>
      </c>
    </row>
    <row r="331" spans="1:6" ht="25.5" x14ac:dyDescent="0.25">
      <c r="A331" s="139" t="s">
        <v>68</v>
      </c>
      <c r="B331" s="123" t="s">
        <v>300</v>
      </c>
      <c r="C331" s="4" t="s">
        <v>5</v>
      </c>
      <c r="D331" s="5">
        <v>0</v>
      </c>
      <c r="E331" s="5">
        <v>0</v>
      </c>
      <c r="F331" s="5">
        <v>0</v>
      </c>
    </row>
    <row r="332" spans="1:6" ht="25.5" x14ac:dyDescent="0.25">
      <c r="A332" s="139"/>
      <c r="B332" s="98"/>
      <c r="C332" s="4" t="s">
        <v>7</v>
      </c>
      <c r="D332" s="5">
        <v>0</v>
      </c>
      <c r="E332" s="5">
        <v>0</v>
      </c>
      <c r="F332" s="5">
        <v>0</v>
      </c>
    </row>
    <row r="333" spans="1:6" ht="38.25" x14ac:dyDescent="0.25">
      <c r="A333" s="139"/>
      <c r="B333" s="98"/>
      <c r="C333" s="4" t="s">
        <v>8</v>
      </c>
      <c r="D333" s="5">
        <v>2600</v>
      </c>
      <c r="E333" s="5">
        <v>2595</v>
      </c>
      <c r="F333" s="5">
        <f>E333/D333*100</f>
        <v>99.807692307692307</v>
      </c>
    </row>
    <row r="334" spans="1:6" ht="15.75" x14ac:dyDescent="0.25">
      <c r="A334" s="139"/>
      <c r="B334" s="106"/>
      <c r="C334" s="4" t="s">
        <v>6</v>
      </c>
      <c r="D334" s="5">
        <v>0</v>
      </c>
      <c r="E334" s="5">
        <v>0</v>
      </c>
      <c r="F334" s="5">
        <v>0</v>
      </c>
    </row>
    <row r="335" spans="1:6" ht="15.75" x14ac:dyDescent="0.25">
      <c r="A335" s="99"/>
      <c r="B335" s="100" t="s">
        <v>80</v>
      </c>
      <c r="C335" s="98"/>
      <c r="D335" s="101">
        <f>SUM(D331:D334)</f>
        <v>2600</v>
      </c>
      <c r="E335" s="101">
        <f>SUM(E331:E334)</f>
        <v>2595</v>
      </c>
      <c r="F335" s="101">
        <f t="shared" ref="F335:F337" si="33">E335/D335*100</f>
        <v>99.807692307692307</v>
      </c>
    </row>
    <row r="336" spans="1:6" ht="25.5" x14ac:dyDescent="0.25">
      <c r="A336" s="139" t="s">
        <v>66</v>
      </c>
      <c r="B336" s="113" t="s">
        <v>100</v>
      </c>
      <c r="C336" s="4" t="s">
        <v>5</v>
      </c>
      <c r="D336" s="5">
        <v>0</v>
      </c>
      <c r="E336" s="5">
        <v>0</v>
      </c>
      <c r="F336" s="5">
        <v>0</v>
      </c>
    </row>
    <row r="337" spans="1:6" ht="25.5" x14ac:dyDescent="0.25">
      <c r="A337" s="139"/>
      <c r="B337" s="98"/>
      <c r="C337" s="4" t="s">
        <v>7</v>
      </c>
      <c r="D337" s="5">
        <v>63879</v>
      </c>
      <c r="E337" s="5">
        <v>61464.067000000003</v>
      </c>
      <c r="F337" s="5">
        <f t="shared" si="33"/>
        <v>96.219519716964896</v>
      </c>
    </row>
    <row r="338" spans="1:6" ht="38.25" x14ac:dyDescent="0.25">
      <c r="A338" s="139"/>
      <c r="B338" s="98"/>
      <c r="C338" s="4" t="s">
        <v>8</v>
      </c>
      <c r="D338" s="5">
        <v>230.1</v>
      </c>
      <c r="E338" s="5">
        <v>230.1</v>
      </c>
      <c r="F338" s="5">
        <v>0</v>
      </c>
    </row>
    <row r="339" spans="1:6" ht="15.75" x14ac:dyDescent="0.25">
      <c r="A339" s="139"/>
      <c r="B339" s="106"/>
      <c r="C339" s="4" t="s">
        <v>6</v>
      </c>
      <c r="D339" s="5">
        <v>0</v>
      </c>
      <c r="E339" s="5">
        <v>0</v>
      </c>
      <c r="F339" s="5">
        <v>0</v>
      </c>
    </row>
    <row r="340" spans="1:6" ht="15.75" x14ac:dyDescent="0.25">
      <c r="A340" s="99"/>
      <c r="B340" s="100" t="s">
        <v>80</v>
      </c>
      <c r="C340" s="98"/>
      <c r="D340" s="101">
        <f>SUM(D336:D339)</f>
        <v>64109.1</v>
      </c>
      <c r="E340" s="101">
        <f>SUM(E336:E339)</f>
        <v>61694.167000000001</v>
      </c>
      <c r="F340" s="101">
        <f t="shared" ref="F340" si="34">E340/D340*100</f>
        <v>96.233088594286926</v>
      </c>
    </row>
    <row r="341" spans="1:6" ht="30" x14ac:dyDescent="0.25">
      <c r="A341" s="139" t="s">
        <v>389</v>
      </c>
      <c r="B341" s="113" t="s">
        <v>101</v>
      </c>
      <c r="C341" s="4" t="s">
        <v>5</v>
      </c>
      <c r="D341" s="5">
        <v>0</v>
      </c>
      <c r="E341" s="5">
        <v>0</v>
      </c>
      <c r="F341" s="5">
        <v>0</v>
      </c>
    </row>
    <row r="342" spans="1:6" ht="25.5" x14ac:dyDescent="0.25">
      <c r="A342" s="139"/>
      <c r="B342" s="98"/>
      <c r="C342" s="4" t="s">
        <v>7</v>
      </c>
      <c r="D342" s="5">
        <v>0</v>
      </c>
      <c r="E342" s="5">
        <v>0</v>
      </c>
      <c r="F342" s="5">
        <v>0</v>
      </c>
    </row>
    <row r="343" spans="1:6" ht="38.25" x14ac:dyDescent="0.25">
      <c r="A343" s="139"/>
      <c r="B343" s="98"/>
      <c r="C343" s="4" t="s">
        <v>8</v>
      </c>
      <c r="D343" s="26">
        <v>1622699.49</v>
      </c>
      <c r="E343" s="26">
        <v>1607391.7250000001</v>
      </c>
      <c r="F343" s="5">
        <f>E343/D343*100</f>
        <v>99.056648190602445</v>
      </c>
    </row>
    <row r="344" spans="1:6" ht="15.75" x14ac:dyDescent="0.25">
      <c r="A344" s="139"/>
      <c r="B344" s="106"/>
      <c r="C344" s="4" t="s">
        <v>6</v>
      </c>
      <c r="D344" s="5">
        <v>0</v>
      </c>
      <c r="E344" s="5">
        <v>0</v>
      </c>
      <c r="F344" s="5">
        <v>0</v>
      </c>
    </row>
    <row r="345" spans="1:6" ht="15.75" x14ac:dyDescent="0.25">
      <c r="A345" s="99"/>
      <c r="B345" s="100" t="s">
        <v>80</v>
      </c>
      <c r="C345" s="98"/>
      <c r="D345" s="101">
        <f>SUM(D341:D344)</f>
        <v>1622699.49</v>
      </c>
      <c r="E345" s="101">
        <f>SUM(E341:E344)</f>
        <v>1607391.7250000001</v>
      </c>
      <c r="F345" s="105">
        <f>E345/D345*100</f>
        <v>99.056648190602445</v>
      </c>
    </row>
    <row r="346" spans="1:6" ht="25.5" x14ac:dyDescent="0.25">
      <c r="A346" s="142" t="s">
        <v>102</v>
      </c>
      <c r="B346" s="141" t="s">
        <v>108</v>
      </c>
      <c r="C346" s="4" t="s">
        <v>5</v>
      </c>
      <c r="D346" s="5">
        <f>D351+D356+D361+D366+D376++D371</f>
        <v>1.1850000000000001</v>
      </c>
      <c r="E346" s="5">
        <f>E351+E356+E361+E366+E376++E371</f>
        <v>1.1850000000000001</v>
      </c>
      <c r="F346" s="5">
        <f>E346/D346*100</f>
        <v>100</v>
      </c>
    </row>
    <row r="347" spans="1:6" ht="25.5" x14ac:dyDescent="0.25">
      <c r="A347" s="142"/>
      <c r="B347" s="141"/>
      <c r="C347" s="4" t="s">
        <v>7</v>
      </c>
      <c r="D347" s="5">
        <f t="shared" ref="D347:E348" si="35">D352+D357+D362+D367+D377++D372</f>
        <v>17332.189999999999</v>
      </c>
      <c r="E347" s="5">
        <f t="shared" si="35"/>
        <v>15249.25957</v>
      </c>
      <c r="F347" s="5">
        <v>0</v>
      </c>
    </row>
    <row r="348" spans="1:6" ht="38.25" x14ac:dyDescent="0.25">
      <c r="A348" s="142"/>
      <c r="B348" s="141"/>
      <c r="C348" s="4" t="s">
        <v>8</v>
      </c>
      <c r="D348" s="5">
        <f t="shared" si="35"/>
        <v>452614.36879000004</v>
      </c>
      <c r="E348" s="5">
        <f t="shared" si="35"/>
        <v>451020.23878999997</v>
      </c>
      <c r="F348" s="5">
        <f>E348/D348*100</f>
        <v>99.647795096682032</v>
      </c>
    </row>
    <row r="349" spans="1:6" ht="15.75" x14ac:dyDescent="0.25">
      <c r="A349" s="142"/>
      <c r="B349" s="141"/>
      <c r="C349" s="4" t="s">
        <v>6</v>
      </c>
      <c r="D349" s="5">
        <v>0</v>
      </c>
      <c r="E349" s="5">
        <v>0</v>
      </c>
      <c r="F349" s="5">
        <v>0</v>
      </c>
    </row>
    <row r="350" spans="1:6" ht="15.75" x14ac:dyDescent="0.25">
      <c r="A350" s="102"/>
      <c r="B350" s="100" t="s">
        <v>78</v>
      </c>
      <c r="C350" s="102"/>
      <c r="D350" s="101">
        <f>SUM(D346:D349)</f>
        <v>469947.74379000004</v>
      </c>
      <c r="E350" s="101">
        <f>SUM(E346:E349)</f>
        <v>466270.68335999997</v>
      </c>
      <c r="F350" s="101">
        <f>E350/D350*100</f>
        <v>99.217559722630952</v>
      </c>
    </row>
    <row r="351" spans="1:6" ht="48" customHeight="1" x14ac:dyDescent="0.25">
      <c r="A351" s="139" t="s">
        <v>103</v>
      </c>
      <c r="B351" s="97" t="s">
        <v>109</v>
      </c>
      <c r="C351" s="4" t="s">
        <v>5</v>
      </c>
      <c r="D351" s="5">
        <v>0</v>
      </c>
      <c r="E351" s="5">
        <v>0</v>
      </c>
      <c r="F351" s="5">
        <v>0</v>
      </c>
    </row>
    <row r="352" spans="1:6" ht="25.5" x14ac:dyDescent="0.25">
      <c r="A352" s="139"/>
      <c r="B352" s="97"/>
      <c r="C352" s="4" t="s">
        <v>7</v>
      </c>
      <c r="D352" s="5">
        <v>0</v>
      </c>
      <c r="E352" s="5">
        <v>0</v>
      </c>
      <c r="F352" s="5">
        <v>0</v>
      </c>
    </row>
    <row r="353" spans="1:6" ht="38.25" x14ac:dyDescent="0.25">
      <c r="A353" s="139"/>
      <c r="B353" s="98"/>
      <c r="C353" s="4" t="s">
        <v>8</v>
      </c>
      <c r="D353" s="5">
        <v>55241.072840000001</v>
      </c>
      <c r="E353" s="5">
        <v>54485.371480000002</v>
      </c>
      <c r="F353" s="5">
        <f>E353/D353*100</f>
        <v>98.631993693915376</v>
      </c>
    </row>
    <row r="354" spans="1:6" ht="15.75" x14ac:dyDescent="0.25">
      <c r="A354" s="139"/>
      <c r="B354" s="98"/>
      <c r="C354" s="4" t="s">
        <v>6</v>
      </c>
      <c r="D354" s="5">
        <v>0</v>
      </c>
      <c r="E354" s="5">
        <v>0</v>
      </c>
      <c r="F354" s="5">
        <v>0</v>
      </c>
    </row>
    <row r="355" spans="1:6" ht="15.75" x14ac:dyDescent="0.25">
      <c r="A355" s="99"/>
      <c r="B355" s="100" t="s">
        <v>80</v>
      </c>
      <c r="C355" s="98"/>
      <c r="D355" s="101">
        <f>SUM(D351:D354)</f>
        <v>55241.072840000001</v>
      </c>
      <c r="E355" s="101">
        <f>SUM(E351:E354)</f>
        <v>54485.371480000002</v>
      </c>
      <c r="F355" s="105">
        <f>E355/D355*100</f>
        <v>98.631993693915376</v>
      </c>
    </row>
    <row r="356" spans="1:6" ht="25.5" x14ac:dyDescent="0.25">
      <c r="A356" s="139" t="s">
        <v>104</v>
      </c>
      <c r="B356" s="113" t="s">
        <v>110</v>
      </c>
      <c r="C356" s="4" t="s">
        <v>5</v>
      </c>
      <c r="D356" s="5">
        <v>0</v>
      </c>
      <c r="E356" s="5">
        <v>0</v>
      </c>
      <c r="F356" s="5">
        <v>0</v>
      </c>
    </row>
    <row r="357" spans="1:6" ht="25.5" x14ac:dyDescent="0.25">
      <c r="A357" s="139"/>
      <c r="B357" s="98"/>
      <c r="C357" s="4" t="s">
        <v>7</v>
      </c>
      <c r="D357" s="5">
        <v>0</v>
      </c>
      <c r="E357" s="5">
        <v>0</v>
      </c>
      <c r="F357" s="5">
        <v>0</v>
      </c>
    </row>
    <row r="358" spans="1:6" ht="38.25" x14ac:dyDescent="0.25">
      <c r="A358" s="139"/>
      <c r="B358" s="98"/>
      <c r="C358" s="4" t="s">
        <v>8</v>
      </c>
      <c r="D358" s="5">
        <v>0</v>
      </c>
      <c r="E358" s="5">
        <v>0</v>
      </c>
      <c r="F358" s="5">
        <v>0</v>
      </c>
    </row>
    <row r="359" spans="1:6" ht="15.75" x14ac:dyDescent="0.25">
      <c r="A359" s="139"/>
      <c r="B359" s="106"/>
      <c r="C359" s="4" t="s">
        <v>6</v>
      </c>
      <c r="D359" s="5">
        <v>0</v>
      </c>
      <c r="E359" s="5">
        <v>0</v>
      </c>
      <c r="F359" s="5">
        <v>0</v>
      </c>
    </row>
    <row r="360" spans="1:6" ht="15.75" x14ac:dyDescent="0.25">
      <c r="A360" s="99"/>
      <c r="B360" s="100" t="s">
        <v>80</v>
      </c>
      <c r="C360" s="98"/>
      <c r="D360" s="101">
        <f>SUM(D356:D359)</f>
        <v>0</v>
      </c>
      <c r="E360" s="101">
        <f>SUM(E356:E359)</f>
        <v>0</v>
      </c>
      <c r="F360" s="105">
        <v>0</v>
      </c>
    </row>
    <row r="361" spans="1:6" ht="25.5" x14ac:dyDescent="0.25">
      <c r="A361" s="139" t="s">
        <v>105</v>
      </c>
      <c r="B361" s="97" t="s">
        <v>390</v>
      </c>
      <c r="C361" s="4" t="s">
        <v>5</v>
      </c>
      <c r="D361" s="5">
        <v>0</v>
      </c>
      <c r="E361" s="5">
        <v>0</v>
      </c>
      <c r="F361" s="5">
        <v>0</v>
      </c>
    </row>
    <row r="362" spans="1:6" ht="25.5" x14ac:dyDescent="0.25">
      <c r="A362" s="139"/>
      <c r="B362" s="100"/>
      <c r="C362" s="4" t="s">
        <v>7</v>
      </c>
      <c r="D362" s="5">
        <v>17332.189999999999</v>
      </c>
      <c r="E362" s="5">
        <v>15249.25957</v>
      </c>
      <c r="F362" s="5">
        <f t="shared" ref="F362:F365" si="36">E362/D362*100</f>
        <v>87.982300967159958</v>
      </c>
    </row>
    <row r="363" spans="1:6" ht="38.25" x14ac:dyDescent="0.25">
      <c r="A363" s="139"/>
      <c r="B363" s="100"/>
      <c r="C363" s="4" t="s">
        <v>8</v>
      </c>
      <c r="D363" s="5">
        <v>5654.81</v>
      </c>
      <c r="E363" s="5">
        <v>4975.2226300000002</v>
      </c>
      <c r="F363" s="5">
        <f t="shared" si="36"/>
        <v>87.982136092989862</v>
      </c>
    </row>
    <row r="364" spans="1:6" ht="15.75" x14ac:dyDescent="0.25">
      <c r="A364" s="139"/>
      <c r="B364" s="100"/>
      <c r="C364" s="4" t="s">
        <v>6</v>
      </c>
      <c r="D364" s="5">
        <v>0</v>
      </c>
      <c r="E364" s="5">
        <v>0</v>
      </c>
      <c r="F364" s="5">
        <v>0</v>
      </c>
    </row>
    <row r="365" spans="1:6" ht="15.75" x14ac:dyDescent="0.25">
      <c r="A365" s="99"/>
      <c r="B365" s="100" t="s">
        <v>80</v>
      </c>
      <c r="C365" s="98"/>
      <c r="D365" s="101">
        <f>SUM(D361:D364)</f>
        <v>22987</v>
      </c>
      <c r="E365" s="101">
        <f>SUM(E361:E364)</f>
        <v>20224.482199999999</v>
      </c>
      <c r="F365" s="101">
        <f t="shared" si="36"/>
        <v>87.982260408056717</v>
      </c>
    </row>
    <row r="366" spans="1:6" ht="25.5" x14ac:dyDescent="0.25">
      <c r="A366" s="139" t="s">
        <v>106</v>
      </c>
      <c r="B366" s="34" t="s">
        <v>111</v>
      </c>
      <c r="C366" s="4" t="s">
        <v>5</v>
      </c>
      <c r="D366" s="5">
        <v>0</v>
      </c>
      <c r="E366" s="5">
        <v>0</v>
      </c>
      <c r="F366" s="5">
        <v>0</v>
      </c>
    </row>
    <row r="367" spans="1:6" ht="25.5" x14ac:dyDescent="0.25">
      <c r="A367" s="139"/>
      <c r="B367" s="98"/>
      <c r="C367" s="4" t="s">
        <v>7</v>
      </c>
      <c r="D367" s="5">
        <v>0</v>
      </c>
      <c r="E367" s="5">
        <v>0</v>
      </c>
      <c r="F367" s="5">
        <v>0</v>
      </c>
    </row>
    <row r="368" spans="1:6" ht="38.25" x14ac:dyDescent="0.25">
      <c r="A368" s="139"/>
      <c r="B368" s="98"/>
      <c r="C368" s="4" t="s">
        <v>8</v>
      </c>
      <c r="D368" s="5">
        <v>13395.6994</v>
      </c>
      <c r="E368" s="5">
        <v>13343.825080000001</v>
      </c>
      <c r="F368" s="5">
        <f>E368/D368*100</f>
        <v>99.612753926084679</v>
      </c>
    </row>
    <row r="369" spans="1:6" ht="15.75" x14ac:dyDescent="0.25">
      <c r="A369" s="139"/>
      <c r="B369" s="106"/>
      <c r="C369" s="4" t="s">
        <v>6</v>
      </c>
      <c r="D369" s="5">
        <v>0</v>
      </c>
      <c r="E369" s="5">
        <v>0</v>
      </c>
      <c r="F369" s="5">
        <v>0</v>
      </c>
    </row>
    <row r="370" spans="1:6" ht="15.75" x14ac:dyDescent="0.25">
      <c r="A370" s="99"/>
      <c r="B370" s="100" t="s">
        <v>80</v>
      </c>
      <c r="C370" s="98"/>
      <c r="D370" s="101">
        <f>SUM(D366:D369)</f>
        <v>13395.6994</v>
      </c>
      <c r="E370" s="101">
        <f>SUM(E366:E369)</f>
        <v>13343.825080000001</v>
      </c>
      <c r="F370" s="105">
        <f>E370/D370*100</f>
        <v>99.612753926084679</v>
      </c>
    </row>
    <row r="371" spans="1:6" ht="30" x14ac:dyDescent="0.25">
      <c r="A371" s="139" t="s">
        <v>107</v>
      </c>
      <c r="B371" s="97" t="s">
        <v>391</v>
      </c>
      <c r="C371" s="4" t="s">
        <v>5</v>
      </c>
      <c r="D371" s="5">
        <v>0</v>
      </c>
      <c r="E371" s="5">
        <v>0</v>
      </c>
      <c r="F371" s="54">
        <v>0</v>
      </c>
    </row>
    <row r="372" spans="1:6" ht="25.5" x14ac:dyDescent="0.25">
      <c r="A372" s="139"/>
      <c r="B372" s="100"/>
      <c r="C372" s="4" t="s">
        <v>7</v>
      </c>
      <c r="D372" s="5">
        <v>0</v>
      </c>
      <c r="E372" s="5">
        <v>0</v>
      </c>
      <c r="F372" s="54">
        <v>0</v>
      </c>
    </row>
    <row r="373" spans="1:6" ht="38.25" x14ac:dyDescent="0.25">
      <c r="A373" s="139"/>
      <c r="B373" s="100"/>
      <c r="C373" s="4" t="s">
        <v>8</v>
      </c>
      <c r="D373" s="5">
        <v>0</v>
      </c>
      <c r="E373" s="5">
        <v>0</v>
      </c>
      <c r="F373" s="54">
        <v>0</v>
      </c>
    </row>
    <row r="374" spans="1:6" ht="15.75" x14ac:dyDescent="0.25">
      <c r="A374" s="139"/>
      <c r="B374" s="100"/>
      <c r="C374" s="4" t="s">
        <v>6</v>
      </c>
      <c r="D374" s="5">
        <v>0</v>
      </c>
      <c r="E374" s="5">
        <v>0</v>
      </c>
      <c r="F374" s="54">
        <v>0</v>
      </c>
    </row>
    <row r="375" spans="1:6" ht="15.75" x14ac:dyDescent="0.25">
      <c r="A375" s="99"/>
      <c r="B375" s="100" t="s">
        <v>80</v>
      </c>
      <c r="C375" s="98"/>
      <c r="D375" s="5">
        <v>0</v>
      </c>
      <c r="E375" s="5">
        <v>0</v>
      </c>
      <c r="F375" s="54">
        <v>0</v>
      </c>
    </row>
    <row r="376" spans="1:6" ht="25.5" x14ac:dyDescent="0.25">
      <c r="A376" s="139" t="s">
        <v>141</v>
      </c>
      <c r="B376" s="113" t="s">
        <v>23</v>
      </c>
      <c r="C376" s="4" t="s">
        <v>5</v>
      </c>
      <c r="D376" s="5">
        <v>1.1850000000000001</v>
      </c>
      <c r="E376" s="5">
        <v>1.1850000000000001</v>
      </c>
      <c r="F376" s="5">
        <f>E376/D376*100</f>
        <v>100</v>
      </c>
    </row>
    <row r="377" spans="1:6" ht="25.5" x14ac:dyDescent="0.25">
      <c r="A377" s="139"/>
      <c r="B377" s="98"/>
      <c r="C377" s="4" t="s">
        <v>7</v>
      </c>
      <c r="D377" s="5">
        <v>0</v>
      </c>
      <c r="E377" s="5">
        <v>0</v>
      </c>
      <c r="F377" s="5">
        <v>0</v>
      </c>
    </row>
    <row r="378" spans="1:6" ht="38.25" x14ac:dyDescent="0.25">
      <c r="A378" s="139"/>
      <c r="B378" s="98"/>
      <c r="C378" s="4" t="s">
        <v>8</v>
      </c>
      <c r="D378" s="5">
        <v>378322.78655000002</v>
      </c>
      <c r="E378" s="5">
        <v>378215.81959999999</v>
      </c>
      <c r="F378" s="5">
        <f>E378/D378*100</f>
        <v>99.971726009163902</v>
      </c>
    </row>
    <row r="379" spans="1:6" ht="15.75" x14ac:dyDescent="0.25">
      <c r="A379" s="139"/>
      <c r="B379" s="106"/>
      <c r="C379" s="4" t="s">
        <v>6</v>
      </c>
      <c r="D379" s="5">
        <v>0</v>
      </c>
      <c r="E379" s="5">
        <v>0</v>
      </c>
      <c r="F379" s="5">
        <v>0</v>
      </c>
    </row>
    <row r="380" spans="1:6" ht="15.75" x14ac:dyDescent="0.25">
      <c r="A380" s="99"/>
      <c r="B380" s="100" t="s">
        <v>80</v>
      </c>
      <c r="C380" s="98"/>
      <c r="D380" s="101">
        <f>SUM(D376:D379)</f>
        <v>378323.97155000002</v>
      </c>
      <c r="E380" s="101">
        <f>SUM(E376:E379)</f>
        <v>378217.00459999999</v>
      </c>
      <c r="F380" s="105">
        <f>E380/D380*100</f>
        <v>99.971726097724712</v>
      </c>
    </row>
    <row r="381" spans="1:6" ht="25.5" x14ac:dyDescent="0.25">
      <c r="A381" s="142" t="s">
        <v>112</v>
      </c>
      <c r="B381" s="141" t="s">
        <v>139</v>
      </c>
      <c r="C381" s="4" t="s">
        <v>5</v>
      </c>
      <c r="D381" s="26">
        <v>0</v>
      </c>
      <c r="E381" s="26">
        <v>0</v>
      </c>
      <c r="F381" s="5">
        <v>0</v>
      </c>
    </row>
    <row r="382" spans="1:6" ht="25.5" x14ac:dyDescent="0.25">
      <c r="A382" s="142"/>
      <c r="B382" s="141"/>
      <c r="C382" s="4" t="s">
        <v>7</v>
      </c>
      <c r="D382" s="26">
        <f>D387+D392+D397</f>
        <v>48190</v>
      </c>
      <c r="E382" s="26">
        <f>E387+E397</f>
        <v>40544.85</v>
      </c>
      <c r="F382" s="5">
        <f>E382/D382*100</f>
        <v>84.135401535588301</v>
      </c>
    </row>
    <row r="383" spans="1:6" ht="38.25" x14ac:dyDescent="0.25">
      <c r="A383" s="142"/>
      <c r="B383" s="141"/>
      <c r="C383" s="4" t="s">
        <v>8</v>
      </c>
      <c r="D383" s="26">
        <f>D388+D393+D398</f>
        <v>1000410.41</v>
      </c>
      <c r="E383" s="26">
        <f>E388+E393+E398</f>
        <v>939992.46999999986</v>
      </c>
      <c r="F383" s="5">
        <f>E383/D383*100</f>
        <v>93.960684595435168</v>
      </c>
    </row>
    <row r="384" spans="1:6" ht="15.75" x14ac:dyDescent="0.25">
      <c r="A384" s="142"/>
      <c r="B384" s="141"/>
      <c r="C384" s="4" t="s">
        <v>6</v>
      </c>
      <c r="D384" s="26">
        <v>0</v>
      </c>
      <c r="E384" s="26">
        <v>0</v>
      </c>
      <c r="F384" s="5">
        <v>0</v>
      </c>
    </row>
    <row r="385" spans="1:6" ht="15.75" x14ac:dyDescent="0.25">
      <c r="A385" s="102"/>
      <c r="B385" s="100" t="s">
        <v>78</v>
      </c>
      <c r="C385" s="102"/>
      <c r="D385" s="117">
        <f>SUM(D381:D384)</f>
        <v>1048600.4100000001</v>
      </c>
      <c r="E385" s="117">
        <f>SUM(E381:E384)</f>
        <v>980537.31999999983</v>
      </c>
      <c r="F385" s="101">
        <f>E385/D385*100</f>
        <v>93.509149018928923</v>
      </c>
    </row>
    <row r="386" spans="1:6" ht="25.5" x14ac:dyDescent="0.25">
      <c r="A386" s="139" t="s">
        <v>113</v>
      </c>
      <c r="B386" s="97" t="s">
        <v>115</v>
      </c>
      <c r="C386" s="4" t="s">
        <v>5</v>
      </c>
      <c r="D386" s="5">
        <v>0</v>
      </c>
      <c r="E386" s="5">
        <v>0</v>
      </c>
      <c r="F386" s="5">
        <v>0</v>
      </c>
    </row>
    <row r="387" spans="1:6" ht="25.5" x14ac:dyDescent="0.25">
      <c r="A387" s="139"/>
      <c r="B387" s="97"/>
      <c r="C387" s="4" t="s">
        <v>7</v>
      </c>
      <c r="D387" s="5">
        <v>48190</v>
      </c>
      <c r="E387" s="5">
        <v>40544.85</v>
      </c>
      <c r="F387" s="5">
        <f>E387/D387*100</f>
        <v>84.135401535588301</v>
      </c>
    </row>
    <row r="388" spans="1:6" ht="38.25" x14ac:dyDescent="0.25">
      <c r="A388" s="139"/>
      <c r="B388" s="98"/>
      <c r="C388" s="4" t="s">
        <v>8</v>
      </c>
      <c r="D388" s="5">
        <v>64405.27</v>
      </c>
      <c r="E388" s="5">
        <v>54186.7</v>
      </c>
      <c r="F388" s="5">
        <f>E388/D388*100</f>
        <v>84.133953634539537</v>
      </c>
    </row>
    <row r="389" spans="1:6" ht="15.75" x14ac:dyDescent="0.25">
      <c r="A389" s="139"/>
      <c r="B389" s="98"/>
      <c r="C389" s="4" t="s">
        <v>6</v>
      </c>
      <c r="D389" s="5">
        <v>0</v>
      </c>
      <c r="E389" s="5">
        <v>0</v>
      </c>
      <c r="F389" s="5">
        <v>0</v>
      </c>
    </row>
    <row r="390" spans="1:6" ht="15.75" x14ac:dyDescent="0.25">
      <c r="A390" s="99"/>
      <c r="B390" s="100" t="s">
        <v>80</v>
      </c>
      <c r="C390" s="98"/>
      <c r="D390" s="101">
        <f>SUM(D386:D389)</f>
        <v>112595.26999999999</v>
      </c>
      <c r="E390" s="101">
        <f>SUM(E386:E389)</f>
        <v>94731.549999999988</v>
      </c>
      <c r="F390" s="105">
        <f>E390/D390*100</f>
        <v>84.134573326215218</v>
      </c>
    </row>
    <row r="391" spans="1:6" ht="25.5" x14ac:dyDescent="0.25">
      <c r="A391" s="139" t="s">
        <v>114</v>
      </c>
      <c r="B391" s="113" t="s">
        <v>116</v>
      </c>
      <c r="C391" s="4" t="s">
        <v>5</v>
      </c>
      <c r="D391" s="5">
        <v>0</v>
      </c>
      <c r="E391" s="5">
        <v>0</v>
      </c>
      <c r="F391" s="5">
        <v>0</v>
      </c>
    </row>
    <row r="392" spans="1:6" ht="25.5" x14ac:dyDescent="0.25">
      <c r="A392" s="139"/>
      <c r="B392" s="98"/>
      <c r="C392" s="4" t="s">
        <v>7</v>
      </c>
      <c r="D392" s="5">
        <v>0</v>
      </c>
      <c r="E392" s="5">
        <v>0</v>
      </c>
      <c r="F392" s="5">
        <v>0</v>
      </c>
    </row>
    <row r="393" spans="1:6" ht="38.25" x14ac:dyDescent="0.25">
      <c r="A393" s="139"/>
      <c r="B393" s="98"/>
      <c r="C393" s="4" t="s">
        <v>8</v>
      </c>
      <c r="D393" s="5">
        <v>832638.62</v>
      </c>
      <c r="E393" s="5">
        <v>785263.07</v>
      </c>
      <c r="F393" s="5">
        <f>E393/D393*100</f>
        <v>94.310190656301756</v>
      </c>
    </row>
    <row r="394" spans="1:6" ht="15.75" x14ac:dyDescent="0.25">
      <c r="A394" s="139"/>
      <c r="B394" s="106"/>
      <c r="C394" s="4" t="s">
        <v>6</v>
      </c>
      <c r="D394" s="5">
        <v>0</v>
      </c>
      <c r="E394" s="5">
        <v>0</v>
      </c>
      <c r="F394" s="5">
        <v>0</v>
      </c>
    </row>
    <row r="395" spans="1:6" ht="15.75" x14ac:dyDescent="0.25">
      <c r="A395" s="99"/>
      <c r="B395" s="100" t="s">
        <v>80</v>
      </c>
      <c r="C395" s="98"/>
      <c r="D395" s="101">
        <f>SUM(D391:D394)</f>
        <v>832638.62</v>
      </c>
      <c r="E395" s="101">
        <f>SUM(E391:E394)</f>
        <v>785263.07</v>
      </c>
      <c r="F395" s="105">
        <f>E395/D395*100</f>
        <v>94.310190656301756</v>
      </c>
    </row>
    <row r="396" spans="1:6" ht="25.5" x14ac:dyDescent="0.25">
      <c r="A396" s="139" t="s">
        <v>303</v>
      </c>
      <c r="B396" s="113" t="s">
        <v>23</v>
      </c>
      <c r="C396" s="4" t="s">
        <v>5</v>
      </c>
      <c r="D396" s="5">
        <v>0</v>
      </c>
      <c r="E396" s="5">
        <v>0</v>
      </c>
      <c r="F396" s="5">
        <v>0</v>
      </c>
    </row>
    <row r="397" spans="1:6" ht="25.5" x14ac:dyDescent="0.25">
      <c r="A397" s="139"/>
      <c r="B397" s="98"/>
      <c r="C397" s="4" t="s">
        <v>7</v>
      </c>
      <c r="D397" s="5">
        <v>0</v>
      </c>
      <c r="E397" s="5">
        <v>0</v>
      </c>
      <c r="F397" s="5">
        <v>0</v>
      </c>
    </row>
    <row r="398" spans="1:6" ht="38.25" x14ac:dyDescent="0.25">
      <c r="A398" s="139"/>
      <c r="B398" s="98"/>
      <c r="C398" s="4" t="s">
        <v>8</v>
      </c>
      <c r="D398" s="5">
        <v>103366.52</v>
      </c>
      <c r="E398" s="5">
        <v>100542.7</v>
      </c>
      <c r="F398" s="5">
        <f>E398/D398*100</f>
        <v>97.268148332748353</v>
      </c>
    </row>
    <row r="399" spans="1:6" ht="15.75" x14ac:dyDescent="0.25">
      <c r="A399" s="139"/>
      <c r="B399" s="106"/>
      <c r="C399" s="4" t="s">
        <v>6</v>
      </c>
      <c r="D399" s="5">
        <v>0</v>
      </c>
      <c r="E399" s="5">
        <v>0</v>
      </c>
      <c r="F399" s="5">
        <v>0</v>
      </c>
    </row>
    <row r="400" spans="1:6" ht="15.75" x14ac:dyDescent="0.25">
      <c r="A400" s="99"/>
      <c r="B400" s="100" t="s">
        <v>80</v>
      </c>
      <c r="C400" s="98"/>
      <c r="D400" s="101">
        <f>SUM(D396:D399)</f>
        <v>103366.52</v>
      </c>
      <c r="E400" s="101">
        <f>SUM(E396:E399)</f>
        <v>100542.7</v>
      </c>
      <c r="F400" s="105">
        <f>E400/D400*100</f>
        <v>97.268148332748353</v>
      </c>
    </row>
    <row r="401" spans="1:6" ht="25.5" x14ac:dyDescent="0.25">
      <c r="A401" s="142" t="s">
        <v>117</v>
      </c>
      <c r="B401" s="141" t="s">
        <v>120</v>
      </c>
      <c r="C401" s="4" t="s">
        <v>5</v>
      </c>
      <c r="D401" s="5">
        <f t="shared" ref="D401:E402" si="37">D406+D411+D416</f>
        <v>2510.4499999999998</v>
      </c>
      <c r="E401" s="5">
        <f t="shared" si="37"/>
        <v>2510.4346300000002</v>
      </c>
      <c r="F401" s="5">
        <f t="shared" ref="F401:F407" si="38">E401/D401*100</f>
        <v>99.999387759166709</v>
      </c>
    </row>
    <row r="402" spans="1:6" ht="25.5" x14ac:dyDescent="0.25">
      <c r="A402" s="142"/>
      <c r="B402" s="141"/>
      <c r="C402" s="4" t="s">
        <v>7</v>
      </c>
      <c r="D402" s="5">
        <f t="shared" si="37"/>
        <v>14566.82</v>
      </c>
      <c r="E402" s="5">
        <f>E407+E412+E417</f>
        <v>14566.8</v>
      </c>
      <c r="F402" s="5">
        <f t="shared" si="38"/>
        <v>99.999862701674076</v>
      </c>
    </row>
    <row r="403" spans="1:6" ht="38.25" x14ac:dyDescent="0.25">
      <c r="A403" s="142"/>
      <c r="B403" s="141"/>
      <c r="C403" s="4" t="s">
        <v>8</v>
      </c>
      <c r="D403" s="5">
        <f>D408+D413+D418+D423</f>
        <v>290165.60133999999</v>
      </c>
      <c r="E403" s="26">
        <f>E408+E413+E418+E423</f>
        <v>289848.69506</v>
      </c>
      <c r="F403" s="5">
        <f t="shared" si="38"/>
        <v>99.890784338827032</v>
      </c>
    </row>
    <row r="404" spans="1:6" ht="15.75" x14ac:dyDescent="0.25">
      <c r="A404" s="142"/>
      <c r="B404" s="141"/>
      <c r="C404" s="4" t="s">
        <v>6</v>
      </c>
      <c r="D404" s="15">
        <v>0</v>
      </c>
      <c r="E404" s="15">
        <v>0</v>
      </c>
      <c r="F404" s="5">
        <v>0</v>
      </c>
    </row>
    <row r="405" spans="1:6" ht="15.75" x14ac:dyDescent="0.25">
      <c r="A405" s="102"/>
      <c r="B405" s="100" t="s">
        <v>78</v>
      </c>
      <c r="C405" s="102"/>
      <c r="D405" s="101">
        <f>SUM(D401:D404)</f>
        <v>307242.87134000001</v>
      </c>
      <c r="E405" s="101">
        <f>SUM(E401:E404)</f>
        <v>306925.92969000002</v>
      </c>
      <c r="F405" s="101">
        <f t="shared" si="38"/>
        <v>99.896843286023952</v>
      </c>
    </row>
    <row r="406" spans="1:6" ht="25.5" customHeight="1" x14ac:dyDescent="0.25">
      <c r="A406" s="139" t="s">
        <v>118</v>
      </c>
      <c r="B406" s="137" t="s">
        <v>301</v>
      </c>
      <c r="C406" s="4" t="s">
        <v>5</v>
      </c>
      <c r="D406" s="5">
        <v>0</v>
      </c>
      <c r="E406" s="5">
        <v>0</v>
      </c>
      <c r="F406" s="5">
        <v>0</v>
      </c>
    </row>
    <row r="407" spans="1:6" ht="34.5" customHeight="1" x14ac:dyDescent="0.25">
      <c r="A407" s="139"/>
      <c r="B407" s="137"/>
      <c r="C407" s="4" t="s">
        <v>7</v>
      </c>
      <c r="D407" s="5">
        <v>13730</v>
      </c>
      <c r="E407" s="25">
        <v>13730</v>
      </c>
      <c r="F407" s="5">
        <f t="shared" si="38"/>
        <v>100</v>
      </c>
    </row>
    <row r="408" spans="1:6" ht="38.25" x14ac:dyDescent="0.25">
      <c r="A408" s="139"/>
      <c r="B408" s="137"/>
      <c r="C408" s="4" t="s">
        <v>8</v>
      </c>
      <c r="D408" s="5">
        <v>1568</v>
      </c>
      <c r="E408" s="25">
        <v>1304.3499999999999</v>
      </c>
      <c r="F408" s="5">
        <f>E408/D408*100</f>
        <v>83.185586734693871</v>
      </c>
    </row>
    <row r="409" spans="1:6" ht="15.75" x14ac:dyDescent="0.25">
      <c r="A409" s="139"/>
      <c r="B409" s="98"/>
      <c r="C409" s="4" t="s">
        <v>6</v>
      </c>
      <c r="D409" s="5">
        <v>0</v>
      </c>
      <c r="E409" s="5">
        <v>0</v>
      </c>
      <c r="F409" s="5">
        <v>0</v>
      </c>
    </row>
    <row r="410" spans="1:6" ht="15.75" x14ac:dyDescent="0.25">
      <c r="A410" s="99"/>
      <c r="B410" s="100" t="s">
        <v>80</v>
      </c>
      <c r="C410" s="98"/>
      <c r="D410" s="101">
        <f>SUM(D406:D409)</f>
        <v>15298</v>
      </c>
      <c r="E410" s="101">
        <f>SUM(E406:E409)</f>
        <v>15034.35</v>
      </c>
      <c r="F410" s="105">
        <f>E410/D410*100</f>
        <v>98.276572100928234</v>
      </c>
    </row>
    <row r="411" spans="1:6" ht="45" x14ac:dyDescent="0.25">
      <c r="A411" s="139" t="s">
        <v>119</v>
      </c>
      <c r="B411" s="113" t="s">
        <v>121</v>
      </c>
      <c r="C411" s="4" t="s">
        <v>5</v>
      </c>
      <c r="D411" s="5">
        <v>2510.4499999999998</v>
      </c>
      <c r="E411" s="5">
        <v>2510.4346300000002</v>
      </c>
      <c r="F411" s="5">
        <f>E411/D411*100</f>
        <v>99.999387759166709</v>
      </c>
    </row>
    <row r="412" spans="1:6" ht="25.5" x14ac:dyDescent="0.25">
      <c r="A412" s="139"/>
      <c r="B412" s="98"/>
      <c r="C412" s="4" t="s">
        <v>7</v>
      </c>
      <c r="D412" s="5">
        <v>836.82</v>
      </c>
      <c r="E412" s="5">
        <v>836.8</v>
      </c>
      <c r="F412" s="5">
        <f t="shared" ref="F412:F413" si="39">E412/D412*100</f>
        <v>99.997609999760982</v>
      </c>
    </row>
    <row r="413" spans="1:6" ht="38.25" x14ac:dyDescent="0.25">
      <c r="A413" s="139"/>
      <c r="B413" s="98"/>
      <c r="C413" s="4" t="s">
        <v>8</v>
      </c>
      <c r="D413" s="5">
        <v>3488.23</v>
      </c>
      <c r="E413" s="5">
        <v>3434.97372</v>
      </c>
      <c r="F413" s="5">
        <f t="shared" si="39"/>
        <v>98.473257784033734</v>
      </c>
    </row>
    <row r="414" spans="1:6" ht="15.75" x14ac:dyDescent="0.25">
      <c r="A414" s="139"/>
      <c r="B414" s="106"/>
      <c r="C414" s="4" t="s">
        <v>6</v>
      </c>
      <c r="D414" s="15">
        <v>0</v>
      </c>
      <c r="E414" s="15">
        <v>0</v>
      </c>
      <c r="F414" s="15">
        <v>0</v>
      </c>
    </row>
    <row r="415" spans="1:6" ht="15.75" x14ac:dyDescent="0.25">
      <c r="A415" s="99"/>
      <c r="B415" s="100" t="s">
        <v>80</v>
      </c>
      <c r="C415" s="98"/>
      <c r="D415" s="101">
        <f>SUM(D411:D414)</f>
        <v>6835.5</v>
      </c>
      <c r="E415" s="101">
        <f>SUM(E411:E414)</f>
        <v>6782.2083499999999</v>
      </c>
      <c r="F415" s="105">
        <f>E415/D415*100</f>
        <v>99.220369395069852</v>
      </c>
    </row>
    <row r="416" spans="1:6" ht="38.25" customHeight="1" x14ac:dyDescent="0.25">
      <c r="A416" s="136" t="s">
        <v>302</v>
      </c>
      <c r="B416" s="137" t="s">
        <v>23</v>
      </c>
      <c r="C416" s="4" t="s">
        <v>5</v>
      </c>
      <c r="D416" s="5">
        <v>0</v>
      </c>
      <c r="E416" s="5">
        <v>0</v>
      </c>
      <c r="F416" s="125">
        <v>0</v>
      </c>
    </row>
    <row r="417" spans="1:6" ht="30.75" customHeight="1" x14ac:dyDescent="0.25">
      <c r="A417" s="136"/>
      <c r="B417" s="137"/>
      <c r="C417" s="4" t="s">
        <v>7</v>
      </c>
      <c r="D417" s="5">
        <v>0</v>
      </c>
      <c r="E417" s="5">
        <v>0</v>
      </c>
      <c r="F417" s="125">
        <v>0</v>
      </c>
    </row>
    <row r="418" spans="1:6" ht="32.25" customHeight="1" x14ac:dyDescent="0.25">
      <c r="A418" s="136"/>
      <c r="B418" s="137"/>
      <c r="C418" s="4" t="s">
        <v>8</v>
      </c>
      <c r="D418" s="5">
        <v>284980</v>
      </c>
      <c r="E418" s="5">
        <v>284980</v>
      </c>
      <c r="F418" s="125">
        <f t="shared" ref="F418:F423" si="40">E418/D418*100</f>
        <v>100</v>
      </c>
    </row>
    <row r="419" spans="1:6" ht="29.25" customHeight="1" x14ac:dyDescent="0.25">
      <c r="A419" s="136"/>
      <c r="B419" s="137"/>
      <c r="C419" s="4" t="s">
        <v>6</v>
      </c>
      <c r="D419" s="5">
        <v>0</v>
      </c>
      <c r="E419" s="5">
        <v>0</v>
      </c>
      <c r="F419" s="125">
        <v>0</v>
      </c>
    </row>
    <row r="420" spans="1:6" ht="17.25" customHeight="1" x14ac:dyDescent="0.25">
      <c r="A420" s="99"/>
      <c r="B420" s="100" t="s">
        <v>80</v>
      </c>
      <c r="C420" s="98"/>
      <c r="D420" s="101">
        <f>SUM(D416:D419)</f>
        <v>284980</v>
      </c>
      <c r="E420" s="101">
        <f>SUM(E416:E419)</f>
        <v>284980</v>
      </c>
      <c r="F420" s="126">
        <f t="shared" si="40"/>
        <v>100</v>
      </c>
    </row>
    <row r="421" spans="1:6" ht="17.25" customHeight="1" x14ac:dyDescent="0.25">
      <c r="A421" s="136" t="s">
        <v>426</v>
      </c>
      <c r="B421" s="137" t="s">
        <v>427</v>
      </c>
      <c r="C421" s="4" t="s">
        <v>5</v>
      </c>
      <c r="D421" s="5">
        <v>0</v>
      </c>
      <c r="E421" s="5">
        <v>0</v>
      </c>
      <c r="F421" s="125">
        <v>0</v>
      </c>
    </row>
    <row r="422" spans="1:6" ht="36.75" customHeight="1" x14ac:dyDescent="0.25">
      <c r="A422" s="136"/>
      <c r="B422" s="138"/>
      <c r="C422" s="4" t="s">
        <v>7</v>
      </c>
      <c r="D422" s="5">
        <v>0</v>
      </c>
      <c r="E422" s="5">
        <v>0</v>
      </c>
      <c r="F422" s="125">
        <v>0</v>
      </c>
    </row>
    <row r="423" spans="1:6" ht="42.75" customHeight="1" x14ac:dyDescent="0.25">
      <c r="A423" s="136"/>
      <c r="B423" s="138"/>
      <c r="C423" s="4" t="s">
        <v>8</v>
      </c>
      <c r="D423" s="5">
        <v>129.37134</v>
      </c>
      <c r="E423" s="5">
        <v>129.37134</v>
      </c>
      <c r="F423" s="125">
        <f t="shared" si="40"/>
        <v>100</v>
      </c>
    </row>
    <row r="424" spans="1:6" ht="27.75" customHeight="1" x14ac:dyDescent="0.25">
      <c r="A424" s="136"/>
      <c r="B424" s="138"/>
      <c r="C424" s="4" t="s">
        <v>6</v>
      </c>
      <c r="D424" s="5">
        <v>0</v>
      </c>
      <c r="E424" s="5">
        <v>0</v>
      </c>
      <c r="F424" s="5">
        <v>0</v>
      </c>
    </row>
    <row r="425" spans="1:6" ht="15.75" x14ac:dyDescent="0.25">
      <c r="A425" s="99"/>
      <c r="B425" s="100" t="s">
        <v>80</v>
      </c>
      <c r="C425" s="98"/>
      <c r="D425" s="101">
        <f>SUM(D421:D424)</f>
        <v>129.37134</v>
      </c>
      <c r="E425" s="101">
        <f>SUM(E421:E424)</f>
        <v>129.37134</v>
      </c>
      <c r="F425" s="105">
        <f>E425/D425*100</f>
        <v>100</v>
      </c>
    </row>
    <row r="426" spans="1:6" ht="25.5" x14ac:dyDescent="0.25">
      <c r="A426" s="142" t="s">
        <v>122</v>
      </c>
      <c r="B426" s="141" t="s">
        <v>125</v>
      </c>
      <c r="C426" s="4" t="s">
        <v>5</v>
      </c>
      <c r="D426" s="5">
        <v>0</v>
      </c>
      <c r="E426" s="5">
        <v>0</v>
      </c>
      <c r="F426" s="5">
        <v>0</v>
      </c>
    </row>
    <row r="427" spans="1:6" ht="25.5" x14ac:dyDescent="0.25">
      <c r="A427" s="142"/>
      <c r="B427" s="141"/>
      <c r="C427" s="4" t="s">
        <v>7</v>
      </c>
      <c r="D427" s="5">
        <f>D432+D437+D442</f>
        <v>0</v>
      </c>
      <c r="E427" s="5">
        <f>E432+E437+E442</f>
        <v>0</v>
      </c>
      <c r="F427" s="5">
        <v>0</v>
      </c>
    </row>
    <row r="428" spans="1:6" ht="38.25" x14ac:dyDescent="0.25">
      <c r="A428" s="142"/>
      <c r="B428" s="141"/>
      <c r="C428" s="4" t="s">
        <v>8</v>
      </c>
      <c r="D428" s="5">
        <f>D433+D438+D443</f>
        <v>86103.3</v>
      </c>
      <c r="E428" s="5">
        <f>E433+E438+E443</f>
        <v>85821.23</v>
      </c>
      <c r="F428" s="5">
        <f>E428/D428*100</f>
        <v>99.672405122684026</v>
      </c>
    </row>
    <row r="429" spans="1:6" ht="15.75" x14ac:dyDescent="0.25">
      <c r="A429" s="142"/>
      <c r="B429" s="141"/>
      <c r="C429" s="4" t="s">
        <v>6</v>
      </c>
      <c r="D429" s="15">
        <v>0</v>
      </c>
      <c r="E429" s="15">
        <v>0</v>
      </c>
      <c r="F429" s="15">
        <v>0</v>
      </c>
    </row>
    <row r="430" spans="1:6" ht="15.75" x14ac:dyDescent="0.25">
      <c r="A430" s="102"/>
      <c r="B430" s="100" t="s">
        <v>78</v>
      </c>
      <c r="C430" s="102"/>
      <c r="D430" s="101">
        <f>SUM(D426:D429)</f>
        <v>86103.3</v>
      </c>
      <c r="E430" s="101">
        <f>SUM(E426:E429)</f>
        <v>85821.23</v>
      </c>
      <c r="F430" s="105">
        <f>E430/D430*100</f>
        <v>99.672405122684026</v>
      </c>
    </row>
    <row r="431" spans="1:6" ht="30" x14ac:dyDescent="0.25">
      <c r="A431" s="139" t="s">
        <v>123</v>
      </c>
      <c r="B431" s="127" t="s">
        <v>147</v>
      </c>
      <c r="C431" s="4" t="s">
        <v>5</v>
      </c>
      <c r="D431" s="5">
        <v>0</v>
      </c>
      <c r="E431" s="5">
        <v>0</v>
      </c>
      <c r="F431" s="5">
        <v>0</v>
      </c>
    </row>
    <row r="432" spans="1:6" ht="25.5" x14ac:dyDescent="0.25">
      <c r="A432" s="139"/>
      <c r="B432" s="97"/>
      <c r="C432" s="4" t="s">
        <v>7</v>
      </c>
      <c r="D432" s="5">
        <v>0</v>
      </c>
      <c r="E432" s="5">
        <v>0</v>
      </c>
      <c r="F432" s="5">
        <v>0</v>
      </c>
    </row>
    <row r="433" spans="1:6" ht="38.25" x14ac:dyDescent="0.25">
      <c r="A433" s="139"/>
      <c r="B433" s="98"/>
      <c r="C433" s="4" t="s">
        <v>8</v>
      </c>
      <c r="D433" s="5">
        <v>150</v>
      </c>
      <c r="E433" s="5">
        <v>150</v>
      </c>
      <c r="F433" s="5">
        <f>E433/D433*100</f>
        <v>100</v>
      </c>
    </row>
    <row r="434" spans="1:6" ht="15.75" x14ac:dyDescent="0.25">
      <c r="A434" s="139"/>
      <c r="B434" s="98"/>
      <c r="C434" s="4" t="s">
        <v>6</v>
      </c>
      <c r="D434" s="5">
        <v>0</v>
      </c>
      <c r="E434" s="5">
        <v>0</v>
      </c>
      <c r="F434" s="5">
        <v>0</v>
      </c>
    </row>
    <row r="435" spans="1:6" ht="15.75" x14ac:dyDescent="0.25">
      <c r="A435" s="99"/>
      <c r="B435" s="100" t="s">
        <v>80</v>
      </c>
      <c r="C435" s="98"/>
      <c r="D435" s="101">
        <f>SUM(D431:D434)</f>
        <v>150</v>
      </c>
      <c r="E435" s="101">
        <f>SUM(E431:E434)</f>
        <v>150</v>
      </c>
      <c r="F435" s="101">
        <f>E435/D435*100</f>
        <v>100</v>
      </c>
    </row>
    <row r="436" spans="1:6" ht="30" x14ac:dyDescent="0.25">
      <c r="A436" s="139" t="s">
        <v>124</v>
      </c>
      <c r="B436" s="113" t="s">
        <v>148</v>
      </c>
      <c r="C436" s="4" t="s">
        <v>5</v>
      </c>
      <c r="D436" s="5">
        <v>0</v>
      </c>
      <c r="E436" s="5">
        <v>0</v>
      </c>
      <c r="F436" s="5">
        <v>0</v>
      </c>
    </row>
    <row r="437" spans="1:6" ht="25.5" x14ac:dyDescent="0.25">
      <c r="A437" s="139"/>
      <c r="B437" s="98"/>
      <c r="C437" s="4" t="s">
        <v>7</v>
      </c>
      <c r="D437" s="5">
        <v>0</v>
      </c>
      <c r="E437" s="5">
        <v>0</v>
      </c>
      <c r="F437" s="5">
        <v>0</v>
      </c>
    </row>
    <row r="438" spans="1:6" ht="38.25" x14ac:dyDescent="0.25">
      <c r="A438" s="139"/>
      <c r="B438" s="98"/>
      <c r="C438" s="4" t="s">
        <v>8</v>
      </c>
      <c r="D438" s="5">
        <v>6852.34</v>
      </c>
      <c r="E438" s="5">
        <v>6852.34</v>
      </c>
      <c r="F438" s="5">
        <f>E438/D438*100</f>
        <v>100</v>
      </c>
    </row>
    <row r="439" spans="1:6" ht="15.75" x14ac:dyDescent="0.25">
      <c r="A439" s="139"/>
      <c r="B439" s="106"/>
      <c r="C439" s="4" t="s">
        <v>6</v>
      </c>
      <c r="D439" s="5">
        <v>0</v>
      </c>
      <c r="E439" s="5">
        <v>0</v>
      </c>
      <c r="F439" s="5">
        <v>0</v>
      </c>
    </row>
    <row r="440" spans="1:6" ht="15.75" x14ac:dyDescent="0.25">
      <c r="A440" s="99"/>
      <c r="B440" s="100" t="s">
        <v>80</v>
      </c>
      <c r="C440" s="98"/>
      <c r="D440" s="101">
        <f>SUM(D436:D439)</f>
        <v>6852.34</v>
      </c>
      <c r="E440" s="101">
        <f>SUM(E436:E439)</f>
        <v>6852.34</v>
      </c>
      <c r="F440" s="105">
        <f>E440/D440*100</f>
        <v>100</v>
      </c>
    </row>
    <row r="441" spans="1:6" ht="25.5" x14ac:dyDescent="0.25">
      <c r="A441" s="139" t="s">
        <v>213</v>
      </c>
      <c r="B441" s="113" t="s">
        <v>23</v>
      </c>
      <c r="C441" s="4" t="s">
        <v>5</v>
      </c>
      <c r="D441" s="5">
        <v>0</v>
      </c>
      <c r="E441" s="5">
        <v>0</v>
      </c>
      <c r="F441" s="5">
        <v>0</v>
      </c>
    </row>
    <row r="442" spans="1:6" ht="25.5" x14ac:dyDescent="0.25">
      <c r="A442" s="139"/>
      <c r="B442" s="98"/>
      <c r="C442" s="4" t="s">
        <v>7</v>
      </c>
      <c r="D442" s="5">
        <v>0</v>
      </c>
      <c r="E442" s="5">
        <v>0</v>
      </c>
      <c r="F442" s="5">
        <v>0</v>
      </c>
    </row>
    <row r="443" spans="1:6" ht="38.25" x14ac:dyDescent="0.25">
      <c r="A443" s="139"/>
      <c r="B443" s="98"/>
      <c r="C443" s="4" t="s">
        <v>8</v>
      </c>
      <c r="D443" s="5">
        <v>79100.960000000006</v>
      </c>
      <c r="E443" s="5">
        <v>78818.89</v>
      </c>
      <c r="F443" s="5">
        <f>E443/D443*100</f>
        <v>99.643405086360517</v>
      </c>
    </row>
    <row r="444" spans="1:6" ht="15.75" x14ac:dyDescent="0.25">
      <c r="A444" s="139"/>
      <c r="B444" s="106"/>
      <c r="C444" s="4" t="s">
        <v>6</v>
      </c>
      <c r="D444" s="5">
        <v>0</v>
      </c>
      <c r="E444" s="5">
        <v>0</v>
      </c>
      <c r="F444" s="5">
        <v>0</v>
      </c>
    </row>
    <row r="445" spans="1:6" ht="15.75" x14ac:dyDescent="0.25">
      <c r="A445" s="99"/>
      <c r="B445" s="100" t="s">
        <v>80</v>
      </c>
      <c r="C445" s="98"/>
      <c r="D445" s="101">
        <f>SUM(D441:D444)</f>
        <v>79100.960000000006</v>
      </c>
      <c r="E445" s="101">
        <f>SUM(E441:E444)</f>
        <v>78818.89</v>
      </c>
      <c r="F445" s="105">
        <f t="shared" ref="F445" si="41">E445/D445*100</f>
        <v>99.643405086360517</v>
      </c>
    </row>
    <row r="446" spans="1:6" ht="25.5" x14ac:dyDescent="0.25">
      <c r="A446" s="142" t="s">
        <v>126</v>
      </c>
      <c r="B446" s="141" t="s">
        <v>129</v>
      </c>
      <c r="C446" s="4" t="s">
        <v>5</v>
      </c>
      <c r="D446" s="29">
        <f t="shared" ref="D446:E449" si="42">D451+D456</f>
        <v>106786.97</v>
      </c>
      <c r="E446" s="29">
        <f t="shared" si="42"/>
        <v>106786.96118</v>
      </c>
      <c r="F446" s="15">
        <f>E446/D446*100</f>
        <v>99.999991740565349</v>
      </c>
    </row>
    <row r="447" spans="1:6" ht="25.5" x14ac:dyDescent="0.25">
      <c r="A447" s="142"/>
      <c r="B447" s="141"/>
      <c r="C447" s="4" t="s">
        <v>7</v>
      </c>
      <c r="D447" s="29">
        <f t="shared" si="42"/>
        <v>1298167</v>
      </c>
      <c r="E447" s="29">
        <f t="shared" si="42"/>
        <v>1209685.5824800001</v>
      </c>
      <c r="F447" s="15">
        <f>E447/D447*100</f>
        <v>93.184126732539042</v>
      </c>
    </row>
    <row r="448" spans="1:6" ht="38.25" x14ac:dyDescent="0.25">
      <c r="A448" s="142"/>
      <c r="B448" s="141"/>
      <c r="C448" s="4" t="s">
        <v>8</v>
      </c>
      <c r="D448" s="29">
        <f t="shared" si="42"/>
        <v>1753521.5569199999</v>
      </c>
      <c r="E448" s="29">
        <f t="shared" si="42"/>
        <v>1664196.33458</v>
      </c>
      <c r="F448" s="15">
        <f t="shared" ref="F448:F450" si="43">E448/D448*100</f>
        <v>94.905952425421191</v>
      </c>
    </row>
    <row r="449" spans="1:6" ht="15.75" x14ac:dyDescent="0.25">
      <c r="A449" s="142"/>
      <c r="B449" s="141"/>
      <c r="C449" s="4" t="s">
        <v>6</v>
      </c>
      <c r="D449" s="22">
        <f t="shared" si="42"/>
        <v>110782</v>
      </c>
      <c r="E449" s="22">
        <f t="shared" si="42"/>
        <v>110782</v>
      </c>
      <c r="F449" s="15">
        <f t="shared" si="43"/>
        <v>100</v>
      </c>
    </row>
    <row r="450" spans="1:6" ht="15.75" x14ac:dyDescent="0.25">
      <c r="A450" s="102"/>
      <c r="B450" s="100" t="s">
        <v>78</v>
      </c>
      <c r="C450" s="102"/>
      <c r="D450" s="101">
        <f>SUM(D446:D449)</f>
        <v>3269257.5269200001</v>
      </c>
      <c r="E450" s="101">
        <f>SUM(E446:E449)</f>
        <v>3091450.8782400005</v>
      </c>
      <c r="F450" s="104">
        <f t="shared" si="43"/>
        <v>94.561252907857863</v>
      </c>
    </row>
    <row r="451" spans="1:6" ht="30" x14ac:dyDescent="0.25">
      <c r="A451" s="142" t="s">
        <v>127</v>
      </c>
      <c r="B451" s="97" t="s">
        <v>130</v>
      </c>
      <c r="C451" s="4" t="s">
        <v>5</v>
      </c>
      <c r="D451" s="26">
        <v>106786.97</v>
      </c>
      <c r="E451" s="26">
        <v>106786.96118</v>
      </c>
      <c r="F451" s="5">
        <f>E451/D451*100</f>
        <v>99.999991740565349</v>
      </c>
    </row>
    <row r="452" spans="1:6" ht="25.5" x14ac:dyDescent="0.25">
      <c r="A452" s="142"/>
      <c r="B452" s="97"/>
      <c r="C452" s="4" t="s">
        <v>7</v>
      </c>
      <c r="D452" s="5">
        <v>1229759</v>
      </c>
      <c r="E452" s="5">
        <v>1208747.51318</v>
      </c>
      <c r="F452" s="5">
        <f>E452/D452*100</f>
        <v>98.291414267348316</v>
      </c>
    </row>
    <row r="453" spans="1:6" ht="38.25" x14ac:dyDescent="0.25">
      <c r="A453" s="142"/>
      <c r="B453" s="98"/>
      <c r="C453" s="4" t="s">
        <v>8</v>
      </c>
      <c r="D453" s="5">
        <v>141513.37160000001</v>
      </c>
      <c r="E453" s="5">
        <v>137629.62667</v>
      </c>
      <c r="F453" s="5">
        <f>E453/D453*100</f>
        <v>97.255563282756228</v>
      </c>
    </row>
    <row r="454" spans="1:6" ht="15.75" x14ac:dyDescent="0.25">
      <c r="A454" s="142"/>
      <c r="B454" s="98"/>
      <c r="C454" s="4" t="s">
        <v>6</v>
      </c>
      <c r="D454" s="5">
        <v>0</v>
      </c>
      <c r="E454" s="5">
        <v>0</v>
      </c>
      <c r="F454" s="5">
        <v>0</v>
      </c>
    </row>
    <row r="455" spans="1:6" ht="29.25" customHeight="1" x14ac:dyDescent="0.25">
      <c r="A455" s="99"/>
      <c r="B455" s="100" t="s">
        <v>80</v>
      </c>
      <c r="C455" s="98"/>
      <c r="D455" s="101">
        <f>SUM(D451:D454)</f>
        <v>1478059.3415999999</v>
      </c>
      <c r="E455" s="101">
        <f>SUM(E451:E454)</f>
        <v>1453164.10103</v>
      </c>
      <c r="F455" s="105">
        <f>E455/D455*100</f>
        <v>98.315680577272985</v>
      </c>
    </row>
    <row r="456" spans="1:6" ht="25.5" x14ac:dyDescent="0.25">
      <c r="A456" s="139" t="s">
        <v>128</v>
      </c>
      <c r="B456" s="147" t="s">
        <v>229</v>
      </c>
      <c r="C456" s="4" t="s">
        <v>5</v>
      </c>
      <c r="D456" s="5">
        <v>0</v>
      </c>
      <c r="E456" s="5">
        <v>0</v>
      </c>
      <c r="F456" s="5">
        <v>0</v>
      </c>
    </row>
    <row r="457" spans="1:6" ht="25.5" x14ac:dyDescent="0.25">
      <c r="A457" s="139"/>
      <c r="B457" s="147"/>
      <c r="C457" s="4" t="s">
        <v>7</v>
      </c>
      <c r="D457" s="5">
        <v>68408</v>
      </c>
      <c r="E457" s="5">
        <v>938.0693</v>
      </c>
      <c r="F457" s="5">
        <f t="shared" ref="F457:F462" si="44">E457/D457*100</f>
        <v>1.3712859607063501</v>
      </c>
    </row>
    <row r="458" spans="1:6" ht="38.25" x14ac:dyDescent="0.25">
      <c r="A458" s="139"/>
      <c r="B458" s="98"/>
      <c r="C458" s="4" t="s">
        <v>8</v>
      </c>
      <c r="D458" s="5">
        <v>1612008.1853199999</v>
      </c>
      <c r="E458" s="5">
        <v>1526566.7079100001</v>
      </c>
      <c r="F458" s="5">
        <f t="shared" si="44"/>
        <v>94.699687123918736</v>
      </c>
    </row>
    <row r="459" spans="1:6" ht="15.75" x14ac:dyDescent="0.25">
      <c r="A459" s="139"/>
      <c r="B459" s="106"/>
      <c r="C459" s="4" t="s">
        <v>6</v>
      </c>
      <c r="D459" s="5">
        <v>110782</v>
      </c>
      <c r="E459" s="5">
        <v>110782</v>
      </c>
      <c r="F459" s="5">
        <f t="shared" si="44"/>
        <v>100</v>
      </c>
    </row>
    <row r="460" spans="1:6" ht="15.75" x14ac:dyDescent="0.25">
      <c r="A460" s="99"/>
      <c r="B460" s="100" t="s">
        <v>80</v>
      </c>
      <c r="C460" s="98"/>
      <c r="D460" s="101">
        <f>SUM(D456:D459)</f>
        <v>1791198.1853199999</v>
      </c>
      <c r="E460" s="101">
        <f>SUM(E456:E459)</f>
        <v>1638286.7772100002</v>
      </c>
      <c r="F460" s="105">
        <f t="shared" si="44"/>
        <v>91.463177588990135</v>
      </c>
    </row>
    <row r="461" spans="1:6" ht="25.5" x14ac:dyDescent="0.25">
      <c r="A461" s="142" t="s">
        <v>131</v>
      </c>
      <c r="B461" s="141" t="s">
        <v>836</v>
      </c>
      <c r="C461" s="4" t="s">
        <v>5</v>
      </c>
      <c r="D461" s="22">
        <f t="shared" ref="D461:E464" si="45">D466+D471</f>
        <v>335866.05</v>
      </c>
      <c r="E461" s="22">
        <f t="shared" si="45"/>
        <v>335866.05</v>
      </c>
      <c r="F461" s="5">
        <f t="shared" si="44"/>
        <v>100</v>
      </c>
    </row>
    <row r="462" spans="1:6" ht="25.5" x14ac:dyDescent="0.25">
      <c r="A462" s="142"/>
      <c r="B462" s="141"/>
      <c r="C462" s="4" t="s">
        <v>7</v>
      </c>
      <c r="D462" s="5">
        <f t="shared" si="45"/>
        <v>2933556.18</v>
      </c>
      <c r="E462" s="5">
        <f t="shared" si="45"/>
        <v>2817524.1191099999</v>
      </c>
      <c r="F462" s="5">
        <f t="shared" si="44"/>
        <v>96.044662049390155</v>
      </c>
    </row>
    <row r="463" spans="1:6" ht="38.25" x14ac:dyDescent="0.25">
      <c r="A463" s="142"/>
      <c r="B463" s="141"/>
      <c r="C463" s="4" t="s">
        <v>8</v>
      </c>
      <c r="D463" s="5">
        <f t="shared" si="45"/>
        <v>278181.91000000003</v>
      </c>
      <c r="E463" s="5">
        <f t="shared" si="45"/>
        <v>263945.8</v>
      </c>
      <c r="F463" s="5">
        <f t="shared" ref="F463:F465" si="46">E463/D463*100</f>
        <v>94.882445806774413</v>
      </c>
    </row>
    <row r="464" spans="1:6" ht="15.75" x14ac:dyDescent="0.25">
      <c r="A464" s="142"/>
      <c r="B464" s="141"/>
      <c r="C464" s="4" t="s">
        <v>6</v>
      </c>
      <c r="D464" s="5">
        <f t="shared" si="45"/>
        <v>727000</v>
      </c>
      <c r="E464" s="5">
        <f t="shared" si="45"/>
        <v>727000</v>
      </c>
      <c r="F464" s="5">
        <f t="shared" si="46"/>
        <v>100</v>
      </c>
    </row>
    <row r="465" spans="1:7" ht="15.75" x14ac:dyDescent="0.25">
      <c r="A465" s="102"/>
      <c r="B465" s="100" t="s">
        <v>78</v>
      </c>
      <c r="C465" s="128"/>
      <c r="D465" s="129">
        <f>SUM(D461:D464)</f>
        <v>4274604.1400000006</v>
      </c>
      <c r="E465" s="130">
        <f>SUM(E461:E464)</f>
        <v>4144335.9691099995</v>
      </c>
      <c r="F465" s="101">
        <f t="shared" si="46"/>
        <v>96.952509130120262</v>
      </c>
    </row>
    <row r="466" spans="1:7" ht="30" x14ac:dyDescent="0.25">
      <c r="A466" s="142" t="s">
        <v>522</v>
      </c>
      <c r="B466" s="97" t="s">
        <v>523</v>
      </c>
      <c r="C466" s="4" t="s">
        <v>5</v>
      </c>
      <c r="D466" s="5">
        <v>0</v>
      </c>
      <c r="E466" s="5">
        <v>0</v>
      </c>
      <c r="F466" s="5">
        <v>0</v>
      </c>
    </row>
    <row r="467" spans="1:7" ht="25.5" x14ac:dyDescent="0.25">
      <c r="A467" s="142"/>
      <c r="B467" s="97"/>
      <c r="C467" s="4" t="s">
        <v>7</v>
      </c>
      <c r="D467" s="5">
        <v>277200</v>
      </c>
      <c r="E467" s="5">
        <v>277200</v>
      </c>
      <c r="F467" s="5">
        <f>E467/D467*100</f>
        <v>100</v>
      </c>
    </row>
    <row r="468" spans="1:7" ht="38.25" x14ac:dyDescent="0.25">
      <c r="A468" s="142"/>
      <c r="B468" s="98"/>
      <c r="C468" s="4" t="s">
        <v>8</v>
      </c>
      <c r="D468" s="5">
        <v>7015.57</v>
      </c>
      <c r="E468" s="5">
        <v>7015.57</v>
      </c>
      <c r="F468" s="5">
        <f>E468/D468*100</f>
        <v>100</v>
      </c>
    </row>
    <row r="469" spans="1:7" ht="15.75" x14ac:dyDescent="0.25">
      <c r="A469" s="142"/>
      <c r="B469" s="98"/>
      <c r="C469" s="4" t="s">
        <v>6</v>
      </c>
      <c r="D469" s="5">
        <v>0</v>
      </c>
      <c r="E469" s="5">
        <v>0</v>
      </c>
      <c r="F469" s="5">
        <v>0</v>
      </c>
    </row>
    <row r="470" spans="1:7" ht="15.75" x14ac:dyDescent="0.25">
      <c r="A470" s="99"/>
      <c r="B470" s="100" t="s">
        <v>80</v>
      </c>
      <c r="C470" s="98"/>
      <c r="D470" s="101">
        <f>SUM(D466:D469)</f>
        <v>284215.57</v>
      </c>
      <c r="E470" s="101">
        <f>SUM(E466:E469)</f>
        <v>284215.57</v>
      </c>
      <c r="F470" s="101">
        <f>E470/D470*100</f>
        <v>100</v>
      </c>
      <c r="G470" s="80"/>
    </row>
    <row r="471" spans="1:7" ht="30" x14ac:dyDescent="0.25">
      <c r="A471" s="142" t="s">
        <v>132</v>
      </c>
      <c r="B471" s="97" t="s">
        <v>910</v>
      </c>
      <c r="C471" s="4" t="s">
        <v>5</v>
      </c>
      <c r="D471" s="5">
        <v>335866.05</v>
      </c>
      <c r="E471" s="5">
        <v>335866.05</v>
      </c>
      <c r="F471" s="5">
        <v>0</v>
      </c>
    </row>
    <row r="472" spans="1:7" ht="25.5" x14ac:dyDescent="0.25">
      <c r="A472" s="142"/>
      <c r="B472" s="97"/>
      <c r="C472" s="4" t="s">
        <v>7</v>
      </c>
      <c r="D472" s="5">
        <v>2656356.1800000002</v>
      </c>
      <c r="E472" s="5">
        <v>2540324.1191099999</v>
      </c>
      <c r="F472" s="5">
        <f>E472/D472*100</f>
        <v>95.631908786795293</v>
      </c>
      <c r="G472" s="79"/>
    </row>
    <row r="473" spans="1:7" ht="38.25" x14ac:dyDescent="0.25">
      <c r="A473" s="142"/>
      <c r="B473" s="98"/>
      <c r="C473" s="4" t="s">
        <v>8</v>
      </c>
      <c r="D473" s="5">
        <v>271166.34000000003</v>
      </c>
      <c r="E473" s="5">
        <v>256930.23</v>
      </c>
      <c r="F473" s="5">
        <f>E473/D473*100</f>
        <v>94.750045304295512</v>
      </c>
      <c r="G473" s="2"/>
    </row>
    <row r="474" spans="1:7" ht="15.75" x14ac:dyDescent="0.25">
      <c r="A474" s="142"/>
      <c r="B474" s="98"/>
      <c r="C474" s="4" t="s">
        <v>6</v>
      </c>
      <c r="D474" s="5">
        <v>727000</v>
      </c>
      <c r="E474" s="5">
        <v>727000</v>
      </c>
      <c r="F474" s="5">
        <f>E474/D474*100</f>
        <v>100</v>
      </c>
    </row>
    <row r="475" spans="1:7" ht="15.75" x14ac:dyDescent="0.25">
      <c r="A475" s="99"/>
      <c r="B475" s="100" t="s">
        <v>80</v>
      </c>
      <c r="C475" s="98"/>
      <c r="D475" s="101">
        <f>SUM(D471:D474)</f>
        <v>3990388.57</v>
      </c>
      <c r="E475" s="101">
        <f>SUM(E471:E474)</f>
        <v>3860120.3991099996</v>
      </c>
      <c r="F475" s="101">
        <f>E475/D475*100</f>
        <v>96.735451482861478</v>
      </c>
    </row>
    <row r="476" spans="1:7" ht="31.5" customHeight="1" x14ac:dyDescent="0.25">
      <c r="A476" s="142" t="s">
        <v>133</v>
      </c>
      <c r="B476" s="141" t="s">
        <v>136</v>
      </c>
      <c r="C476" s="4" t="s">
        <v>5</v>
      </c>
      <c r="D476" s="22">
        <f>D482+D491</f>
        <v>0</v>
      </c>
      <c r="E476" s="22">
        <f>E482+E491</f>
        <v>0</v>
      </c>
      <c r="F476" s="22">
        <v>0</v>
      </c>
    </row>
    <row r="477" spans="1:7" ht="63.75" x14ac:dyDescent="0.25">
      <c r="A477" s="142"/>
      <c r="B477" s="141"/>
      <c r="C477" s="4" t="s">
        <v>167</v>
      </c>
      <c r="D477" s="22">
        <v>0</v>
      </c>
      <c r="E477" s="22">
        <v>0</v>
      </c>
      <c r="F477" s="22">
        <v>0</v>
      </c>
    </row>
    <row r="478" spans="1:7" ht="25.5" x14ac:dyDescent="0.25">
      <c r="A478" s="142"/>
      <c r="B478" s="141"/>
      <c r="C478" s="4" t="s">
        <v>7</v>
      </c>
      <c r="D478" s="29">
        <f>D483+D488+D494</f>
        <v>222552.07</v>
      </c>
      <c r="E478" s="29">
        <f>E483+E488+E494</f>
        <v>115020.79000000001</v>
      </c>
      <c r="F478" s="22">
        <f>E478/D478*100</f>
        <v>51.682642178974113</v>
      </c>
    </row>
    <row r="479" spans="1:7" ht="38.25" x14ac:dyDescent="0.25">
      <c r="A479" s="142"/>
      <c r="B479" s="141"/>
      <c r="C479" s="4" t="s">
        <v>8</v>
      </c>
      <c r="D479" s="29">
        <f>D484+D495+D489</f>
        <v>158933.38</v>
      </c>
      <c r="E479" s="29">
        <f>E484+E495+E489</f>
        <v>123581.70000000001</v>
      </c>
      <c r="F479" s="22">
        <f>E479/D479*100</f>
        <v>77.75691928278377</v>
      </c>
    </row>
    <row r="480" spans="1:7" ht="15.75" x14ac:dyDescent="0.25">
      <c r="A480" s="142"/>
      <c r="B480" s="141"/>
      <c r="C480" s="4" t="s">
        <v>6</v>
      </c>
      <c r="D480" s="22">
        <f t="shared" ref="D480:E480" si="47">D485+D490</f>
        <v>0</v>
      </c>
      <c r="E480" s="22">
        <f t="shared" si="47"/>
        <v>0</v>
      </c>
      <c r="F480" s="15">
        <v>0</v>
      </c>
    </row>
    <row r="481" spans="1:6" ht="30" customHeight="1" x14ac:dyDescent="0.25">
      <c r="A481" s="102"/>
      <c r="B481" s="100" t="s">
        <v>78</v>
      </c>
      <c r="C481" s="102"/>
      <c r="D481" s="103">
        <f>SUM(D476:D480)</f>
        <v>381485.45</v>
      </c>
      <c r="E481" s="103">
        <f>SUM(E476:E480)</f>
        <v>238602.49000000002</v>
      </c>
      <c r="F481" s="104">
        <f>E481/D481*100</f>
        <v>62.545633129651478</v>
      </c>
    </row>
    <row r="482" spans="1:6" ht="36" customHeight="1" x14ac:dyDescent="0.25">
      <c r="A482" s="142" t="s">
        <v>134</v>
      </c>
      <c r="B482" s="137" t="s">
        <v>137</v>
      </c>
      <c r="C482" s="4" t="s">
        <v>5</v>
      </c>
      <c r="D482" s="5">
        <v>0</v>
      </c>
      <c r="E482" s="5">
        <v>0</v>
      </c>
      <c r="F482" s="5">
        <v>0</v>
      </c>
    </row>
    <row r="483" spans="1:6" ht="25.5" x14ac:dyDescent="0.25">
      <c r="A483" s="142"/>
      <c r="B483" s="137"/>
      <c r="C483" s="4" t="s">
        <v>7</v>
      </c>
      <c r="D483" s="26">
        <v>38532.69</v>
      </c>
      <c r="E483" s="5">
        <v>38532.69</v>
      </c>
      <c r="F483" s="5">
        <f t="shared" ref="F483:F484" si="48">E483/D483*100</f>
        <v>100</v>
      </c>
    </row>
    <row r="484" spans="1:6" ht="38.25" x14ac:dyDescent="0.25">
      <c r="A484" s="142"/>
      <c r="B484" s="97"/>
      <c r="C484" s="4" t="s">
        <v>8</v>
      </c>
      <c r="D484" s="5">
        <v>74399.3</v>
      </c>
      <c r="E484" s="5">
        <v>74399.3</v>
      </c>
      <c r="F484" s="5">
        <f t="shared" si="48"/>
        <v>100</v>
      </c>
    </row>
    <row r="485" spans="1:6" ht="15.75" x14ac:dyDescent="0.25">
      <c r="A485" s="142"/>
      <c r="B485" s="98"/>
      <c r="C485" s="4" t="s">
        <v>6</v>
      </c>
      <c r="D485" s="5">
        <v>0</v>
      </c>
      <c r="E485" s="5">
        <v>0</v>
      </c>
      <c r="F485" s="5">
        <v>0</v>
      </c>
    </row>
    <row r="486" spans="1:6" ht="15.75" x14ac:dyDescent="0.25">
      <c r="A486" s="142"/>
      <c r="B486" s="98"/>
      <c r="C486" s="98"/>
      <c r="D486" s="101">
        <f>SUM(D482:D485)</f>
        <v>112931.99</v>
      </c>
      <c r="E486" s="101">
        <f>SUM(E482:E485)</f>
        <v>112931.99</v>
      </c>
      <c r="F486" s="105">
        <f>E486/D486*100</f>
        <v>100</v>
      </c>
    </row>
    <row r="487" spans="1:6" ht="25.5" x14ac:dyDescent="0.25">
      <c r="A487" s="99"/>
      <c r="B487" s="100" t="s">
        <v>80</v>
      </c>
      <c r="C487" s="4" t="s">
        <v>5</v>
      </c>
      <c r="D487" s="5">
        <v>0</v>
      </c>
      <c r="E487" s="5">
        <v>0</v>
      </c>
      <c r="F487" s="5">
        <v>0</v>
      </c>
    </row>
    <row r="488" spans="1:6" ht="30" x14ac:dyDescent="0.25">
      <c r="A488" s="139" t="s">
        <v>135</v>
      </c>
      <c r="B488" s="97" t="s">
        <v>138</v>
      </c>
      <c r="C488" s="4" t="s">
        <v>7</v>
      </c>
      <c r="D488" s="5">
        <v>0</v>
      </c>
      <c r="E488" s="5">
        <v>0</v>
      </c>
      <c r="F488" s="5">
        <v>0</v>
      </c>
    </row>
    <row r="489" spans="1:6" ht="38.25" x14ac:dyDescent="0.25">
      <c r="A489" s="139"/>
      <c r="B489" s="98"/>
      <c r="C489" s="4" t="s">
        <v>8</v>
      </c>
      <c r="D489" s="5">
        <v>0</v>
      </c>
      <c r="E489" s="5">
        <v>0</v>
      </c>
      <c r="F489" s="5">
        <v>0</v>
      </c>
    </row>
    <row r="490" spans="1:6" ht="15.75" x14ac:dyDescent="0.25">
      <c r="A490" s="139"/>
      <c r="B490" s="98"/>
      <c r="C490" s="4" t="s">
        <v>6</v>
      </c>
      <c r="D490" s="5">
        <v>0</v>
      </c>
      <c r="E490" s="5">
        <v>0</v>
      </c>
      <c r="F490" s="5">
        <v>0</v>
      </c>
    </row>
    <row r="491" spans="1:6" ht="25.5" x14ac:dyDescent="0.25">
      <c r="A491" s="139"/>
      <c r="B491" s="106"/>
      <c r="C491" s="4" t="s">
        <v>5</v>
      </c>
      <c r="D491" s="5">
        <f>SUM(D487:D490)</f>
        <v>0</v>
      </c>
      <c r="E491" s="5">
        <f>SUM(E487:E490)</f>
        <v>0</v>
      </c>
      <c r="F491" s="54">
        <v>0</v>
      </c>
    </row>
    <row r="492" spans="1:6" ht="27.75" customHeight="1" x14ac:dyDescent="0.25">
      <c r="A492" s="99"/>
      <c r="B492" s="100" t="s">
        <v>80</v>
      </c>
      <c r="C492" s="107"/>
      <c r="D492" s="101">
        <v>0</v>
      </c>
      <c r="E492" s="101">
        <v>0</v>
      </c>
      <c r="F492" s="101">
        <v>0</v>
      </c>
    </row>
    <row r="493" spans="1:6" ht="45" x14ac:dyDescent="0.25">
      <c r="A493" s="140" t="s">
        <v>411</v>
      </c>
      <c r="B493" s="97" t="s">
        <v>412</v>
      </c>
      <c r="C493" s="4" t="s">
        <v>5</v>
      </c>
      <c r="D493" s="5">
        <v>0</v>
      </c>
      <c r="E493" s="5">
        <v>0</v>
      </c>
      <c r="F493" s="5">
        <v>0</v>
      </c>
    </row>
    <row r="494" spans="1:6" ht="25.5" x14ac:dyDescent="0.25">
      <c r="A494" s="139"/>
      <c r="B494" s="97"/>
      <c r="C494" s="4" t="s">
        <v>7</v>
      </c>
      <c r="D494" s="26">
        <v>184019.38</v>
      </c>
      <c r="E494" s="5">
        <v>76488.100000000006</v>
      </c>
      <c r="F494" s="5">
        <f>E494/D494*100</f>
        <v>41.565241660959842</v>
      </c>
    </row>
    <row r="495" spans="1:6" ht="38.25" x14ac:dyDescent="0.25">
      <c r="A495" s="139"/>
      <c r="B495" s="97"/>
      <c r="C495" s="4" t="s">
        <v>8</v>
      </c>
      <c r="D495" s="5">
        <v>84534.080000000002</v>
      </c>
      <c r="E495" s="5">
        <v>49182.400000000001</v>
      </c>
      <c r="F495" s="5">
        <f>E495/D495*100</f>
        <v>58.180558657526049</v>
      </c>
    </row>
    <row r="496" spans="1:6" ht="15.75" x14ac:dyDescent="0.25">
      <c r="A496" s="139"/>
      <c r="B496" s="97"/>
      <c r="C496" s="4" t="s">
        <v>6</v>
      </c>
      <c r="D496" s="5">
        <v>0</v>
      </c>
      <c r="E496" s="5">
        <v>0</v>
      </c>
      <c r="F496" s="5">
        <v>0</v>
      </c>
    </row>
    <row r="497" spans="1:6" ht="15.75" x14ac:dyDescent="0.25">
      <c r="A497" s="139"/>
      <c r="B497" s="100" t="s">
        <v>80</v>
      </c>
      <c r="C497" s="108"/>
      <c r="D497" s="109">
        <f>D493+D494+D495+D496</f>
        <v>268553.46000000002</v>
      </c>
      <c r="E497" s="109">
        <f>E493+E494+E495+E496</f>
        <v>125670.5</v>
      </c>
      <c r="F497" s="101">
        <f>E497/D497*100</f>
        <v>46.795338254066806</v>
      </c>
    </row>
    <row r="498" spans="1:6" ht="25.5" x14ac:dyDescent="0.25">
      <c r="A498" s="148"/>
      <c r="B498" s="149" t="s">
        <v>71</v>
      </c>
      <c r="C498" s="110" t="s">
        <v>5</v>
      </c>
      <c r="D498" s="96">
        <f>D6+D21+D66+D86+D121+D141+D161+D186+D221+D261+D296+D321+D346+D381+D401+D426+D446+D461+D477</f>
        <v>798462.67369000008</v>
      </c>
      <c r="E498" s="96">
        <f>E6+E21+E66+E86+E121+E141+E161+E186+E221+E261+E296+E321+E346+E381+E401+E426+E446+E461+E476</f>
        <v>798097.73949999991</v>
      </c>
      <c r="F498" s="111">
        <f>E498/D498*100</f>
        <v>99.954295397640351</v>
      </c>
    </row>
    <row r="499" spans="1:6" ht="25.5" x14ac:dyDescent="0.25">
      <c r="A499" s="148"/>
      <c r="B499" s="149"/>
      <c r="C499" s="95" t="s">
        <v>72</v>
      </c>
      <c r="D499" s="96">
        <f>D7+D22+D67+D87+D122+D142+D162+D187+D222+D262+D297+D322+D347+D382+D402+D427+D447+D462+D478</f>
        <v>13402484.685999999</v>
      </c>
      <c r="E499" s="96">
        <f>E7+E22+E67+E87+E122+E142+E162+E187+E222+E262+E297+E322+E347+E382+E402+E427+E447+E462+E478</f>
        <v>12350637.385389997</v>
      </c>
      <c r="F499" s="111">
        <f>E499/D499*100</f>
        <v>92.151848517247387</v>
      </c>
    </row>
    <row r="500" spans="1:6" ht="38.25" x14ac:dyDescent="0.25">
      <c r="A500" s="148"/>
      <c r="B500" s="149"/>
      <c r="C500" s="95" t="s">
        <v>8</v>
      </c>
      <c r="D500" s="96">
        <f>D8+D23+D68+D88+D123+D143+D163+D188+D223+D263+D298+D323+D348+D383+D403+D428+D448+D463+D479</f>
        <v>10931157.8181</v>
      </c>
      <c r="E500" s="96">
        <f>E8+E23+E68+E88+E123+E143+E163+E188+E223+E263+E298+E323+E348+E383+E403+E428+E448+E463+E479</f>
        <v>10548496.331780002</v>
      </c>
      <c r="F500" s="111">
        <f t="shared" ref="F500:F502" si="49">E500/D500*100</f>
        <v>96.499350821864624</v>
      </c>
    </row>
    <row r="501" spans="1:6" ht="15.75" x14ac:dyDescent="0.25">
      <c r="A501" s="148"/>
      <c r="B501" s="149"/>
      <c r="C501" s="95" t="s">
        <v>6</v>
      </c>
      <c r="D501" s="96">
        <f>D9+D24+D69+D89+D124+D144+D164+D189+D224+D264+D299+D324+D349+D384+D404+D429+D449+D464+D480</f>
        <v>1655146.92</v>
      </c>
      <c r="E501" s="96">
        <f>E9+E24+E69+E89+E124+E144+E164+E189+E224+E264+E299+E324+E349+E384+E404+E429+E449+E464+E480</f>
        <v>1623225.78</v>
      </c>
      <c r="F501" s="111">
        <f t="shared" si="49"/>
        <v>98.071401419760377</v>
      </c>
    </row>
    <row r="502" spans="1:6" ht="15.75" x14ac:dyDescent="0.25">
      <c r="A502" s="131"/>
      <c r="B502" s="132"/>
      <c r="C502" s="133" t="s">
        <v>145</v>
      </c>
      <c r="D502" s="134">
        <f>D499+D500+D501+D498</f>
        <v>26787252.097789995</v>
      </c>
      <c r="E502" s="134">
        <f>E499+E500+E501+E498</f>
        <v>25320457.236670002</v>
      </c>
      <c r="F502" s="135">
        <f t="shared" si="49"/>
        <v>94.52428022193061</v>
      </c>
    </row>
    <row r="504" spans="1:6" ht="15.75" thickBot="1" x14ac:dyDescent="0.3">
      <c r="D504" s="81"/>
      <c r="E504" s="82"/>
    </row>
    <row r="505" spans="1:6" ht="19.5" thickBot="1" x14ac:dyDescent="0.3">
      <c r="C505" s="81"/>
      <c r="D505" s="83"/>
      <c r="E505" s="83"/>
      <c r="F505" s="55"/>
    </row>
    <row r="506" spans="1:6" x14ac:dyDescent="0.25">
      <c r="C506" s="81"/>
      <c r="D506" s="81"/>
    </row>
    <row r="507" spans="1:6" x14ac:dyDescent="0.25">
      <c r="C507" s="81"/>
      <c r="D507" s="81"/>
    </row>
    <row r="508" spans="1:6" x14ac:dyDescent="0.25">
      <c r="C508" s="81"/>
      <c r="D508" s="81"/>
    </row>
    <row r="509" spans="1:6" x14ac:dyDescent="0.25">
      <c r="C509" s="81"/>
      <c r="D509" s="81"/>
    </row>
  </sheetData>
  <mergeCells count="132"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488:A491"/>
    <mergeCell ref="A498:A501"/>
    <mergeCell ref="B498:B501"/>
    <mergeCell ref="A461:A464"/>
    <mergeCell ref="B461:B464"/>
    <mergeCell ref="A471:A474"/>
    <mergeCell ref="A476:A480"/>
    <mergeCell ref="B476:B480"/>
    <mergeCell ref="A482:A486"/>
    <mergeCell ref="B482:B483"/>
    <mergeCell ref="A493:A497"/>
    <mergeCell ref="A466:A469"/>
    <mergeCell ref="A456:A459"/>
    <mergeCell ref="A426:A429"/>
    <mergeCell ref="B426:B429"/>
    <mergeCell ref="A431:A434"/>
    <mergeCell ref="A436:A439"/>
    <mergeCell ref="A441:A444"/>
    <mergeCell ref="A446:A449"/>
    <mergeCell ref="B446:B449"/>
    <mergeCell ref="A451:A454"/>
    <mergeCell ref="B456:B457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421:A424"/>
    <mergeCell ref="B421:B424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</mergeCells>
  <pageMargins left="0.19685039370078741" right="0.15748031496062992" top="0.19685039370078741" bottom="0.19685039370078741" header="0.31496062992125984" footer="0.31496062992125984"/>
  <pageSetup paperSize="9" scale="63" orientation="portrait" r:id="rId1"/>
  <rowBreaks count="10" manualBreakCount="10">
    <brk id="45" max="5" man="1"/>
    <brk id="90" max="5" man="1"/>
    <brk id="135" max="5" man="1"/>
    <brk id="180" max="5" man="1"/>
    <brk id="225" max="5" man="1"/>
    <brk id="270" max="5" man="1"/>
    <brk id="320" max="5" man="1"/>
    <brk id="365" max="5" man="1"/>
    <brk id="415" max="5" man="1"/>
    <brk id="46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"/>
  <sheetViews>
    <sheetView topLeftCell="A406" zoomScale="84" zoomScaleNormal="84" workbookViewId="0">
      <selection activeCell="M16" sqref="M16"/>
    </sheetView>
  </sheetViews>
  <sheetFormatPr defaultRowHeight="15" x14ac:dyDescent="0.25"/>
  <cols>
    <col min="1" max="1" width="6.85546875" bestFit="1" customWidth="1"/>
    <col min="2" max="2" width="66" customWidth="1"/>
    <col min="3" max="3" width="20.28515625" customWidth="1"/>
    <col min="4" max="4" width="17.85546875" customWidth="1"/>
    <col min="5" max="5" width="18.7109375" customWidth="1"/>
  </cols>
  <sheetData>
    <row r="1" spans="1:6" ht="15.75" x14ac:dyDescent="0.25">
      <c r="A1" s="31"/>
      <c r="B1" s="31"/>
      <c r="C1" s="31"/>
      <c r="D1" s="160" t="s">
        <v>153</v>
      </c>
      <c r="E1" s="160"/>
    </row>
    <row r="2" spans="1:6" ht="15.75" x14ac:dyDescent="0.25">
      <c r="A2" s="31"/>
      <c r="B2" s="31"/>
      <c r="C2" s="31"/>
      <c r="D2" s="31"/>
      <c r="E2" s="32"/>
    </row>
    <row r="3" spans="1:6" ht="18.75" x14ac:dyDescent="0.3">
      <c r="A3" s="161" t="s">
        <v>992</v>
      </c>
      <c r="B3" s="161"/>
      <c r="C3" s="161"/>
      <c r="D3" s="161"/>
      <c r="E3" s="161"/>
      <c r="F3" s="3"/>
    </row>
    <row r="4" spans="1:6" ht="18.75" x14ac:dyDescent="0.3">
      <c r="A4" s="162" t="s">
        <v>535</v>
      </c>
      <c r="B4" s="162"/>
      <c r="C4" s="162"/>
      <c r="D4" s="162"/>
      <c r="E4" s="162"/>
      <c r="F4" s="3"/>
    </row>
    <row r="5" spans="1:6" ht="15.75" x14ac:dyDescent="0.25">
      <c r="A5" s="153" t="s">
        <v>0</v>
      </c>
      <c r="B5" s="153" t="s">
        <v>169</v>
      </c>
      <c r="C5" s="153" t="s">
        <v>170</v>
      </c>
      <c r="D5" s="153" t="s">
        <v>536</v>
      </c>
      <c r="E5" s="153"/>
      <c r="F5" s="3"/>
    </row>
    <row r="6" spans="1:6" ht="15.75" x14ac:dyDescent="0.25">
      <c r="A6" s="153"/>
      <c r="B6" s="153"/>
      <c r="C6" s="153"/>
      <c r="D6" s="73" t="s">
        <v>171</v>
      </c>
      <c r="E6" s="73" t="s">
        <v>172</v>
      </c>
      <c r="F6" s="3"/>
    </row>
    <row r="7" spans="1:6" ht="15.75" x14ac:dyDescent="0.25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3"/>
    </row>
    <row r="8" spans="1:6" ht="18.75" x14ac:dyDescent="0.25">
      <c r="A8" s="151" t="s">
        <v>173</v>
      </c>
      <c r="B8" s="151"/>
      <c r="C8" s="151"/>
      <c r="D8" s="151"/>
      <c r="E8" s="151"/>
      <c r="F8" s="3"/>
    </row>
    <row r="9" spans="1:6" ht="15.75" x14ac:dyDescent="0.25">
      <c r="A9" s="158" t="s">
        <v>155</v>
      </c>
      <c r="B9" s="158"/>
      <c r="C9" s="158"/>
      <c r="D9" s="158"/>
      <c r="E9" s="158"/>
      <c r="F9" s="3"/>
    </row>
    <row r="10" spans="1:6" ht="15.75" x14ac:dyDescent="0.25">
      <c r="A10" s="159" t="s">
        <v>309</v>
      </c>
      <c r="B10" s="159"/>
      <c r="C10" s="159"/>
      <c r="D10" s="159"/>
      <c r="E10" s="76"/>
      <c r="F10" s="3"/>
    </row>
    <row r="11" spans="1:6" ht="15.75" x14ac:dyDescent="0.25">
      <c r="A11" s="150" t="s">
        <v>304</v>
      </c>
      <c r="B11" s="150"/>
      <c r="C11" s="150"/>
      <c r="D11" s="150"/>
      <c r="E11" s="150"/>
      <c r="F11" s="3"/>
    </row>
    <row r="12" spans="1:6" ht="15.75" x14ac:dyDescent="0.25">
      <c r="A12" s="159" t="s">
        <v>309</v>
      </c>
      <c r="B12" s="159"/>
      <c r="C12" s="159"/>
      <c r="D12" s="159"/>
      <c r="E12" s="76"/>
      <c r="F12" s="3"/>
    </row>
    <row r="13" spans="1:6" ht="18.75" x14ac:dyDescent="0.25">
      <c r="A13" s="151" t="s">
        <v>174</v>
      </c>
      <c r="B13" s="151"/>
      <c r="C13" s="151"/>
      <c r="D13" s="151"/>
      <c r="E13" s="151"/>
      <c r="F13" s="3"/>
    </row>
    <row r="14" spans="1:6" ht="34.5" customHeight="1" x14ac:dyDescent="0.25">
      <c r="A14" s="150" t="s">
        <v>175</v>
      </c>
      <c r="B14" s="150"/>
      <c r="C14" s="150"/>
      <c r="D14" s="150"/>
      <c r="E14" s="150"/>
      <c r="F14" s="3"/>
    </row>
    <row r="15" spans="1:6" ht="47.25" x14ac:dyDescent="0.25">
      <c r="A15" s="73">
        <v>1</v>
      </c>
      <c r="B15" s="11" t="s">
        <v>515</v>
      </c>
      <c r="C15" s="73" t="s">
        <v>161</v>
      </c>
      <c r="D15" s="73" t="s">
        <v>329</v>
      </c>
      <c r="E15" s="73" t="s">
        <v>329</v>
      </c>
      <c r="F15" s="3"/>
    </row>
    <row r="16" spans="1:6" ht="47.25" x14ac:dyDescent="0.25">
      <c r="A16" s="73">
        <v>2</v>
      </c>
      <c r="B16" s="12" t="s">
        <v>516</v>
      </c>
      <c r="C16" s="73" t="s">
        <v>161</v>
      </c>
      <c r="D16" s="73">
        <v>1</v>
      </c>
      <c r="E16" s="73">
        <v>1</v>
      </c>
      <c r="F16" s="3"/>
    </row>
    <row r="17" spans="1:7" ht="47.25" x14ac:dyDescent="0.25">
      <c r="A17" s="73">
        <v>3</v>
      </c>
      <c r="B17" s="12" t="s">
        <v>537</v>
      </c>
      <c r="C17" s="73" t="s">
        <v>161</v>
      </c>
      <c r="D17" s="73">
        <v>1</v>
      </c>
      <c r="E17" s="73">
        <v>1</v>
      </c>
      <c r="F17" s="79"/>
      <c r="G17" s="1"/>
    </row>
    <row r="18" spans="1:7" ht="15.75" x14ac:dyDescent="0.25">
      <c r="A18" s="150" t="s">
        <v>176</v>
      </c>
      <c r="B18" s="150"/>
      <c r="C18" s="150"/>
      <c r="D18" s="150"/>
      <c r="E18" s="150"/>
      <c r="F18" s="79"/>
      <c r="G18" s="1"/>
    </row>
    <row r="19" spans="1:7" ht="78.75" x14ac:dyDescent="0.25">
      <c r="A19" s="73">
        <v>4</v>
      </c>
      <c r="B19" s="16" t="s">
        <v>517</v>
      </c>
      <c r="C19" s="73" t="s">
        <v>156</v>
      </c>
      <c r="D19" s="73">
        <v>100</v>
      </c>
      <c r="E19" s="73">
        <v>100</v>
      </c>
      <c r="F19" s="72"/>
      <c r="G19" s="1"/>
    </row>
    <row r="20" spans="1:7" ht="110.25" x14ac:dyDescent="0.25">
      <c r="A20" s="73">
        <v>5</v>
      </c>
      <c r="B20" s="12" t="s">
        <v>793</v>
      </c>
      <c r="C20" s="73" t="s">
        <v>156</v>
      </c>
      <c r="D20" s="73">
        <v>83.08</v>
      </c>
      <c r="E20" s="73">
        <v>80.52</v>
      </c>
      <c r="F20" s="72"/>
      <c r="G20" s="1"/>
    </row>
    <row r="21" spans="1:7" ht="47.25" x14ac:dyDescent="0.25">
      <c r="A21" s="73">
        <v>6</v>
      </c>
      <c r="B21" s="7" t="s">
        <v>855</v>
      </c>
      <c r="C21" s="73" t="s">
        <v>161</v>
      </c>
      <c r="D21" s="73" t="s">
        <v>329</v>
      </c>
      <c r="E21" s="73" t="s">
        <v>329</v>
      </c>
      <c r="F21" s="79"/>
      <c r="G21" s="1"/>
    </row>
    <row r="22" spans="1:7" ht="47.25" x14ac:dyDescent="0.25">
      <c r="A22" s="73">
        <v>7</v>
      </c>
      <c r="B22" s="12" t="s">
        <v>437</v>
      </c>
      <c r="C22" s="73" t="s">
        <v>161</v>
      </c>
      <c r="D22" s="73">
        <v>2</v>
      </c>
      <c r="E22" s="73">
        <v>2</v>
      </c>
      <c r="F22" s="79"/>
      <c r="G22" s="1"/>
    </row>
    <row r="23" spans="1:7" ht="31.5" x14ac:dyDescent="0.25">
      <c r="A23" s="73">
        <v>8</v>
      </c>
      <c r="B23" s="11" t="s">
        <v>438</v>
      </c>
      <c r="C23" s="73" t="s">
        <v>161</v>
      </c>
      <c r="D23" s="73">
        <v>1</v>
      </c>
      <c r="E23" s="73">
        <v>1</v>
      </c>
      <c r="F23" s="79"/>
      <c r="G23" s="1"/>
    </row>
    <row r="24" spans="1:7" ht="15.75" x14ac:dyDescent="0.25">
      <c r="A24" s="150" t="s">
        <v>177</v>
      </c>
      <c r="B24" s="150"/>
      <c r="C24" s="150"/>
      <c r="D24" s="150"/>
      <c r="E24" s="150"/>
      <c r="F24" s="79"/>
      <c r="G24" s="1"/>
    </row>
    <row r="25" spans="1:7" ht="31.5" x14ac:dyDescent="0.25">
      <c r="A25" s="73">
        <v>9</v>
      </c>
      <c r="B25" s="12" t="s">
        <v>439</v>
      </c>
      <c r="C25" s="73" t="s">
        <v>161</v>
      </c>
      <c r="D25" s="73">
        <v>1</v>
      </c>
      <c r="E25" s="73">
        <v>1</v>
      </c>
      <c r="F25" s="79"/>
      <c r="G25" s="1"/>
    </row>
    <row r="26" spans="1:7" ht="78.75" x14ac:dyDescent="0.25">
      <c r="A26" s="73">
        <v>10</v>
      </c>
      <c r="B26" s="12" t="s">
        <v>856</v>
      </c>
      <c r="C26" s="73" t="s">
        <v>156</v>
      </c>
      <c r="D26" s="73">
        <v>100</v>
      </c>
      <c r="E26" s="73">
        <v>100</v>
      </c>
      <c r="F26" s="79"/>
      <c r="G26" s="1"/>
    </row>
    <row r="27" spans="1:7" ht="110.25" x14ac:dyDescent="0.25">
      <c r="A27" s="73">
        <v>11</v>
      </c>
      <c r="B27" s="12" t="s">
        <v>793</v>
      </c>
      <c r="C27" s="73" t="s">
        <v>156</v>
      </c>
      <c r="D27" s="73">
        <v>85.47</v>
      </c>
      <c r="E27" s="73">
        <v>85.09</v>
      </c>
      <c r="F27" s="72"/>
      <c r="G27" s="1"/>
    </row>
    <row r="28" spans="1:7" ht="31.5" x14ac:dyDescent="0.25">
      <c r="A28" s="73">
        <v>12</v>
      </c>
      <c r="B28" s="12" t="s">
        <v>538</v>
      </c>
      <c r="C28" s="73" t="s">
        <v>161</v>
      </c>
      <c r="D28" s="73">
        <v>3</v>
      </c>
      <c r="E28" s="73">
        <v>3</v>
      </c>
      <c r="F28" s="79"/>
      <c r="G28" s="1"/>
    </row>
    <row r="29" spans="1:7" ht="47.25" x14ac:dyDescent="0.25">
      <c r="A29" s="73">
        <v>13</v>
      </c>
      <c r="B29" s="12" t="s">
        <v>979</v>
      </c>
      <c r="C29" s="73" t="s">
        <v>161</v>
      </c>
      <c r="D29" s="73" t="s">
        <v>329</v>
      </c>
      <c r="E29" s="73" t="s">
        <v>329</v>
      </c>
      <c r="F29" s="79"/>
      <c r="G29" s="1"/>
    </row>
    <row r="30" spans="1:7" ht="15.75" x14ac:dyDescent="0.25">
      <c r="A30" s="150" t="s">
        <v>178</v>
      </c>
      <c r="B30" s="150"/>
      <c r="C30" s="150"/>
      <c r="D30" s="150"/>
      <c r="E30" s="150"/>
      <c r="F30" s="79"/>
      <c r="G30" s="1"/>
    </row>
    <row r="31" spans="1:7" ht="94.5" x14ac:dyDescent="0.25">
      <c r="A31" s="73">
        <v>14</v>
      </c>
      <c r="B31" s="12" t="s">
        <v>528</v>
      </c>
      <c r="C31" s="73" t="s">
        <v>156</v>
      </c>
      <c r="D31" s="73">
        <v>100</v>
      </c>
      <c r="E31" s="73">
        <v>100</v>
      </c>
      <c r="F31" s="79"/>
      <c r="G31" s="1"/>
    </row>
    <row r="32" spans="1:7" ht="31.5" x14ac:dyDescent="0.25">
      <c r="A32" s="73">
        <v>15</v>
      </c>
      <c r="B32" s="12" t="s">
        <v>539</v>
      </c>
      <c r="C32" s="73" t="s">
        <v>161</v>
      </c>
      <c r="D32" s="73" t="s">
        <v>329</v>
      </c>
      <c r="E32" s="73" t="s">
        <v>329</v>
      </c>
      <c r="F32" s="79"/>
      <c r="G32" s="1"/>
    </row>
    <row r="33" spans="1:7" ht="63" x14ac:dyDescent="0.25">
      <c r="A33" s="73">
        <v>16</v>
      </c>
      <c r="B33" s="12" t="s">
        <v>540</v>
      </c>
      <c r="C33" s="73" t="s">
        <v>161</v>
      </c>
      <c r="D33" s="73" t="s">
        <v>329</v>
      </c>
      <c r="E33" s="73" t="s">
        <v>329</v>
      </c>
      <c r="F33" s="79"/>
      <c r="G33" s="1"/>
    </row>
    <row r="34" spans="1:7" ht="47.25" x14ac:dyDescent="0.25">
      <c r="A34" s="73">
        <v>17</v>
      </c>
      <c r="B34" s="12" t="s">
        <v>541</v>
      </c>
      <c r="C34" s="73" t="s">
        <v>161</v>
      </c>
      <c r="D34" s="73">
        <v>2</v>
      </c>
      <c r="E34" s="73">
        <v>2</v>
      </c>
      <c r="F34" s="79"/>
      <c r="G34" s="1"/>
    </row>
    <row r="35" spans="1:7" ht="78.75" x14ac:dyDescent="0.25">
      <c r="A35" s="73">
        <v>18</v>
      </c>
      <c r="B35" s="12" t="s">
        <v>857</v>
      </c>
      <c r="C35" s="73" t="s">
        <v>161</v>
      </c>
      <c r="D35" s="73">
        <v>12</v>
      </c>
      <c r="E35" s="73">
        <v>12</v>
      </c>
      <c r="F35" s="79"/>
      <c r="G35" s="1"/>
    </row>
    <row r="36" spans="1:7" ht="47.25" x14ac:dyDescent="0.25">
      <c r="A36" s="73">
        <v>19</v>
      </c>
      <c r="B36" s="12" t="s">
        <v>858</v>
      </c>
      <c r="C36" s="73" t="s">
        <v>161</v>
      </c>
      <c r="D36" s="73">
        <v>3</v>
      </c>
      <c r="E36" s="73">
        <v>3</v>
      </c>
      <c r="F36" s="79"/>
      <c r="G36" s="1"/>
    </row>
    <row r="37" spans="1:7" ht="110.25" x14ac:dyDescent="0.25">
      <c r="A37" s="73">
        <v>20</v>
      </c>
      <c r="B37" s="12" t="s">
        <v>793</v>
      </c>
      <c r="C37" s="73" t="s">
        <v>156</v>
      </c>
      <c r="D37" s="73">
        <v>105.26</v>
      </c>
      <c r="E37" s="73">
        <v>102.36</v>
      </c>
      <c r="F37" s="72"/>
      <c r="G37" s="1"/>
    </row>
    <row r="38" spans="1:7" ht="78.75" x14ac:dyDescent="0.25">
      <c r="A38" s="73">
        <v>21</v>
      </c>
      <c r="B38" s="12" t="s">
        <v>518</v>
      </c>
      <c r="C38" s="73" t="s">
        <v>156</v>
      </c>
      <c r="D38" s="73">
        <v>100</v>
      </c>
      <c r="E38" s="73">
        <v>100</v>
      </c>
      <c r="F38" s="79"/>
      <c r="G38" s="1"/>
    </row>
    <row r="39" spans="1:7" ht="31.5" x14ac:dyDescent="0.25">
      <c r="A39" s="73">
        <v>22</v>
      </c>
      <c r="B39" s="12" t="s">
        <v>859</v>
      </c>
      <c r="C39" s="73" t="s">
        <v>158</v>
      </c>
      <c r="D39" s="73">
        <v>1</v>
      </c>
      <c r="E39" s="73">
        <v>1</v>
      </c>
      <c r="F39" s="79"/>
      <c r="G39" s="1"/>
    </row>
    <row r="40" spans="1:7" ht="47.25" x14ac:dyDescent="0.25">
      <c r="A40" s="73">
        <v>23</v>
      </c>
      <c r="B40" s="12" t="s">
        <v>527</v>
      </c>
      <c r="C40" s="73" t="s">
        <v>161</v>
      </c>
      <c r="D40" s="73">
        <v>1</v>
      </c>
      <c r="E40" s="73">
        <v>1</v>
      </c>
      <c r="F40" s="79"/>
      <c r="G40" s="1"/>
    </row>
    <row r="41" spans="1:7" ht="31.5" x14ac:dyDescent="0.25">
      <c r="A41" s="73">
        <v>24</v>
      </c>
      <c r="B41" s="12" t="s">
        <v>440</v>
      </c>
      <c r="C41" s="73" t="s">
        <v>161</v>
      </c>
      <c r="D41" s="73">
        <v>1</v>
      </c>
      <c r="E41" s="73">
        <v>1</v>
      </c>
      <c r="F41" s="79"/>
      <c r="G41" s="1"/>
    </row>
    <row r="42" spans="1:7" ht="15.75" x14ac:dyDescent="0.25">
      <c r="A42" s="150" t="s">
        <v>179</v>
      </c>
      <c r="B42" s="150"/>
      <c r="C42" s="150"/>
      <c r="D42" s="150"/>
      <c r="E42" s="150"/>
      <c r="F42" s="79"/>
      <c r="G42" s="1"/>
    </row>
    <row r="43" spans="1:7" ht="31.5" x14ac:dyDescent="0.25">
      <c r="A43" s="73">
        <v>25</v>
      </c>
      <c r="B43" s="12" t="s">
        <v>542</v>
      </c>
      <c r="C43" s="73" t="s">
        <v>161</v>
      </c>
      <c r="D43" s="73" t="s">
        <v>329</v>
      </c>
      <c r="E43" s="9" t="s">
        <v>329</v>
      </c>
      <c r="F43" s="79"/>
      <c r="G43" s="1"/>
    </row>
    <row r="44" spans="1:7" ht="15.75" x14ac:dyDescent="0.25">
      <c r="A44" s="150" t="s">
        <v>180</v>
      </c>
      <c r="B44" s="150"/>
      <c r="C44" s="150"/>
      <c r="D44" s="150"/>
      <c r="E44" s="150"/>
      <c r="F44" s="79"/>
      <c r="G44" s="1"/>
    </row>
    <row r="45" spans="1:7" ht="94.5" x14ac:dyDescent="0.25">
      <c r="A45" s="73">
        <v>26</v>
      </c>
      <c r="B45" s="11" t="s">
        <v>860</v>
      </c>
      <c r="C45" s="73" t="s">
        <v>156</v>
      </c>
      <c r="D45" s="73">
        <v>100</v>
      </c>
      <c r="E45" s="73">
        <v>100</v>
      </c>
      <c r="F45" s="79"/>
      <c r="G45" s="1"/>
    </row>
    <row r="46" spans="1:7" ht="31.5" x14ac:dyDescent="0.25">
      <c r="A46" s="73">
        <v>27</v>
      </c>
      <c r="B46" s="11" t="s">
        <v>543</v>
      </c>
      <c r="C46" s="73" t="s">
        <v>161</v>
      </c>
      <c r="D46" s="73" t="s">
        <v>329</v>
      </c>
      <c r="E46" s="73" t="s">
        <v>329</v>
      </c>
      <c r="F46" s="79"/>
      <c r="G46" s="1"/>
    </row>
    <row r="47" spans="1:7" ht="31.5" x14ac:dyDescent="0.25">
      <c r="A47" s="73">
        <v>28</v>
      </c>
      <c r="B47" s="11" t="s">
        <v>529</v>
      </c>
      <c r="C47" s="73" t="s">
        <v>161</v>
      </c>
      <c r="D47" s="73" t="s">
        <v>329</v>
      </c>
      <c r="E47" s="73" t="s">
        <v>329</v>
      </c>
      <c r="F47" s="79"/>
      <c r="G47" s="1"/>
    </row>
    <row r="48" spans="1:7" ht="110.25" x14ac:dyDescent="0.25">
      <c r="A48" s="73">
        <v>29</v>
      </c>
      <c r="B48" s="11" t="s">
        <v>861</v>
      </c>
      <c r="C48" s="73" t="s">
        <v>156</v>
      </c>
      <c r="D48" s="73">
        <v>100</v>
      </c>
      <c r="E48" s="73">
        <v>100</v>
      </c>
      <c r="F48" s="79"/>
      <c r="G48" s="1"/>
    </row>
    <row r="49" spans="1:7" ht="78.75" x14ac:dyDescent="0.25">
      <c r="A49" s="73">
        <v>30</v>
      </c>
      <c r="B49" s="11" t="s">
        <v>862</v>
      </c>
      <c r="C49" s="73" t="s">
        <v>156</v>
      </c>
      <c r="D49" s="73">
        <v>98.12</v>
      </c>
      <c r="E49" s="73">
        <v>96.61</v>
      </c>
      <c r="F49" s="72"/>
      <c r="G49" s="1"/>
    </row>
    <row r="50" spans="1:7" ht="47.25" x14ac:dyDescent="0.25">
      <c r="A50" s="73">
        <v>31</v>
      </c>
      <c r="B50" s="11" t="s">
        <v>442</v>
      </c>
      <c r="C50" s="73" t="s">
        <v>161</v>
      </c>
      <c r="D50" s="73" t="s">
        <v>329</v>
      </c>
      <c r="E50" s="73" t="s">
        <v>329</v>
      </c>
      <c r="F50" s="79"/>
      <c r="G50" s="1"/>
    </row>
    <row r="51" spans="1:7" ht="31.5" x14ac:dyDescent="0.25">
      <c r="A51" s="73">
        <v>32</v>
      </c>
      <c r="B51" s="11" t="s">
        <v>968</v>
      </c>
      <c r="C51" s="73" t="s">
        <v>161</v>
      </c>
      <c r="D51" s="73">
        <v>2</v>
      </c>
      <c r="E51" s="73">
        <v>2</v>
      </c>
      <c r="F51" s="79"/>
      <c r="G51" s="1"/>
    </row>
    <row r="52" spans="1:7" ht="15.75" x14ac:dyDescent="0.25">
      <c r="A52" s="150" t="s">
        <v>181</v>
      </c>
      <c r="B52" s="150"/>
      <c r="C52" s="150"/>
      <c r="D52" s="150"/>
      <c r="E52" s="150"/>
      <c r="F52" s="79"/>
      <c r="G52" s="1"/>
    </row>
    <row r="53" spans="1:7" ht="31.5" x14ac:dyDescent="0.25">
      <c r="A53" s="73">
        <v>33</v>
      </c>
      <c r="B53" s="11" t="s">
        <v>443</v>
      </c>
      <c r="C53" s="73" t="s">
        <v>161</v>
      </c>
      <c r="D53" s="73">
        <v>1</v>
      </c>
      <c r="E53" s="73">
        <v>1</v>
      </c>
      <c r="F53" s="79"/>
      <c r="G53" s="1"/>
    </row>
    <row r="54" spans="1:7" ht="15.75" x14ac:dyDescent="0.25">
      <c r="A54" s="150" t="s">
        <v>196</v>
      </c>
      <c r="B54" s="150"/>
      <c r="C54" s="150"/>
      <c r="D54" s="150"/>
      <c r="E54" s="150"/>
      <c r="F54" s="79"/>
      <c r="G54" s="1"/>
    </row>
    <row r="55" spans="1:7" ht="15.75" x14ac:dyDescent="0.25">
      <c r="A55" s="153" t="s">
        <v>309</v>
      </c>
      <c r="B55" s="153"/>
      <c r="C55" s="153"/>
      <c r="D55" s="153"/>
      <c r="E55" s="73"/>
      <c r="F55" s="79"/>
      <c r="G55" s="1"/>
    </row>
    <row r="56" spans="1:7" ht="18.75" x14ac:dyDescent="0.25">
      <c r="A56" s="151" t="s">
        <v>182</v>
      </c>
      <c r="B56" s="151"/>
      <c r="C56" s="151"/>
      <c r="D56" s="151"/>
      <c r="E56" s="151"/>
      <c r="F56" s="79"/>
      <c r="G56" s="1"/>
    </row>
    <row r="57" spans="1:7" ht="15.75" x14ac:dyDescent="0.25">
      <c r="A57" s="150" t="s">
        <v>184</v>
      </c>
      <c r="B57" s="150"/>
      <c r="C57" s="150"/>
      <c r="D57" s="150"/>
      <c r="E57" s="150"/>
      <c r="F57" s="79"/>
      <c r="G57" s="1"/>
    </row>
    <row r="58" spans="1:7" ht="47.25" x14ac:dyDescent="0.25">
      <c r="A58" s="73">
        <v>34</v>
      </c>
      <c r="B58" s="11" t="s">
        <v>980</v>
      </c>
      <c r="C58" s="73" t="s">
        <v>156</v>
      </c>
      <c r="D58" s="73">
        <v>100</v>
      </c>
      <c r="E58" s="10">
        <v>100</v>
      </c>
      <c r="F58" s="79"/>
      <c r="G58" s="1"/>
    </row>
    <row r="59" spans="1:7" ht="110.25" x14ac:dyDescent="0.25">
      <c r="A59" s="73">
        <v>35</v>
      </c>
      <c r="B59" s="11" t="s">
        <v>969</v>
      </c>
      <c r="C59" s="73" t="s">
        <v>156</v>
      </c>
      <c r="D59" s="73">
        <v>100</v>
      </c>
      <c r="E59" s="10">
        <v>100</v>
      </c>
      <c r="F59" s="79"/>
      <c r="G59" s="1"/>
    </row>
    <row r="60" spans="1:7" ht="94.5" x14ac:dyDescent="0.25">
      <c r="A60" s="73">
        <v>36</v>
      </c>
      <c r="B60" s="11" t="s">
        <v>198</v>
      </c>
      <c r="C60" s="73" t="s">
        <v>156</v>
      </c>
      <c r="D60" s="73">
        <v>100</v>
      </c>
      <c r="E60" s="10">
        <v>100</v>
      </c>
      <c r="F60" s="79"/>
      <c r="G60" s="1"/>
    </row>
    <row r="61" spans="1:7" ht="63" x14ac:dyDescent="0.25">
      <c r="A61" s="73">
        <v>37</v>
      </c>
      <c r="B61" s="11" t="s">
        <v>544</v>
      </c>
      <c r="C61" s="73" t="s">
        <v>156</v>
      </c>
      <c r="D61" s="73">
        <v>100</v>
      </c>
      <c r="E61" s="10">
        <v>100</v>
      </c>
      <c r="F61" s="79"/>
      <c r="G61" s="1"/>
    </row>
    <row r="62" spans="1:7" ht="94.5" x14ac:dyDescent="0.25">
      <c r="A62" s="73">
        <v>38</v>
      </c>
      <c r="B62" s="12" t="s">
        <v>545</v>
      </c>
      <c r="C62" s="73" t="s">
        <v>156</v>
      </c>
      <c r="D62" s="73">
        <v>100</v>
      </c>
      <c r="E62" s="10">
        <v>100</v>
      </c>
      <c r="F62" s="79"/>
      <c r="G62" s="1"/>
    </row>
    <row r="63" spans="1:7" ht="47.25" x14ac:dyDescent="0.25">
      <c r="A63" s="73">
        <v>39</v>
      </c>
      <c r="B63" s="11" t="s">
        <v>197</v>
      </c>
      <c r="C63" s="73" t="s">
        <v>156</v>
      </c>
      <c r="D63" s="73">
        <v>100</v>
      </c>
      <c r="E63" s="10">
        <v>100</v>
      </c>
      <c r="F63" s="79"/>
      <c r="G63" s="1"/>
    </row>
    <row r="64" spans="1:7" ht="47.25" x14ac:dyDescent="0.25">
      <c r="A64" s="73">
        <v>40</v>
      </c>
      <c r="B64" s="11" t="s">
        <v>444</v>
      </c>
      <c r="C64" s="73" t="s">
        <v>156</v>
      </c>
      <c r="D64" s="73">
        <v>100</v>
      </c>
      <c r="E64" s="10">
        <v>100</v>
      </c>
      <c r="F64" s="79"/>
      <c r="G64" s="1"/>
    </row>
    <row r="65" spans="1:7" ht="47.25" x14ac:dyDescent="0.25">
      <c r="A65" s="73">
        <v>41</v>
      </c>
      <c r="B65" s="11" t="s">
        <v>863</v>
      </c>
      <c r="C65" s="73" t="s">
        <v>436</v>
      </c>
      <c r="D65" s="73">
        <v>45</v>
      </c>
      <c r="E65" s="10">
        <v>38</v>
      </c>
      <c r="F65" s="88"/>
      <c r="G65" s="1"/>
    </row>
    <row r="66" spans="1:7" ht="31.5" x14ac:dyDescent="0.25">
      <c r="A66" s="73">
        <v>42</v>
      </c>
      <c r="B66" s="11" t="s">
        <v>864</v>
      </c>
      <c r="C66" s="73" t="s">
        <v>156</v>
      </c>
      <c r="D66" s="73">
        <v>100</v>
      </c>
      <c r="E66" s="10">
        <v>100</v>
      </c>
      <c r="F66" s="79"/>
      <c r="G66" s="1"/>
    </row>
    <row r="67" spans="1:7" ht="31.5" x14ac:dyDescent="0.25">
      <c r="A67" s="73">
        <v>43</v>
      </c>
      <c r="B67" s="11" t="s">
        <v>865</v>
      </c>
      <c r="C67" s="73" t="s">
        <v>156</v>
      </c>
      <c r="D67" s="73">
        <v>100</v>
      </c>
      <c r="E67" s="10">
        <v>100</v>
      </c>
      <c r="F67" s="79"/>
      <c r="G67" s="1"/>
    </row>
    <row r="68" spans="1:7" ht="63" x14ac:dyDescent="0.25">
      <c r="A68" s="73">
        <v>44</v>
      </c>
      <c r="B68" s="11" t="s">
        <v>866</v>
      </c>
      <c r="C68" s="73" t="s">
        <v>156</v>
      </c>
      <c r="D68" s="73">
        <v>100</v>
      </c>
      <c r="E68" s="10">
        <v>100</v>
      </c>
      <c r="F68" s="79"/>
      <c r="G68" s="1"/>
    </row>
    <row r="69" spans="1:7" ht="31.5" x14ac:dyDescent="0.25">
      <c r="A69" s="73">
        <v>45</v>
      </c>
      <c r="B69" s="11" t="s">
        <v>867</v>
      </c>
      <c r="C69" s="73" t="s">
        <v>156</v>
      </c>
      <c r="D69" s="73">
        <v>100</v>
      </c>
      <c r="E69" s="10">
        <v>100</v>
      </c>
      <c r="F69" s="79"/>
      <c r="G69" s="1"/>
    </row>
    <row r="70" spans="1:7" ht="31.5" x14ac:dyDescent="0.25">
      <c r="A70" s="73">
        <v>46</v>
      </c>
      <c r="B70" s="11" t="s">
        <v>865</v>
      </c>
      <c r="C70" s="73" t="s">
        <v>156</v>
      </c>
      <c r="D70" s="73">
        <v>100</v>
      </c>
      <c r="E70" s="10">
        <v>100</v>
      </c>
      <c r="F70" s="79"/>
      <c r="G70" s="1"/>
    </row>
    <row r="71" spans="1:7" ht="31.5" x14ac:dyDescent="0.25">
      <c r="A71" s="73">
        <v>47</v>
      </c>
      <c r="B71" s="12" t="s">
        <v>868</v>
      </c>
      <c r="C71" s="73" t="s">
        <v>156</v>
      </c>
      <c r="D71" s="73">
        <v>100</v>
      </c>
      <c r="E71" s="10">
        <v>100</v>
      </c>
      <c r="F71" s="79"/>
      <c r="G71" s="1"/>
    </row>
    <row r="72" spans="1:7" ht="63" x14ac:dyDescent="0.25">
      <c r="A72" s="73">
        <v>48</v>
      </c>
      <c r="B72" s="11" t="s">
        <v>519</v>
      </c>
      <c r="C72" s="73" t="s">
        <v>156</v>
      </c>
      <c r="D72" s="73">
        <v>0</v>
      </c>
      <c r="E72" s="73">
        <v>0</v>
      </c>
      <c r="F72" s="79"/>
      <c r="G72" s="1"/>
    </row>
    <row r="73" spans="1:7" ht="47.25" x14ac:dyDescent="0.25">
      <c r="A73" s="73">
        <v>49</v>
      </c>
      <c r="B73" s="11" t="s">
        <v>200</v>
      </c>
      <c r="C73" s="73" t="s">
        <v>199</v>
      </c>
      <c r="D73" s="73">
        <v>1</v>
      </c>
      <c r="E73" s="73">
        <v>1</v>
      </c>
      <c r="F73" s="79"/>
      <c r="G73" s="1"/>
    </row>
    <row r="74" spans="1:7" ht="78.75" x14ac:dyDescent="0.25">
      <c r="A74" s="73">
        <v>50</v>
      </c>
      <c r="B74" s="11" t="s">
        <v>970</v>
      </c>
      <c r="C74" s="73" t="s">
        <v>156</v>
      </c>
      <c r="D74" s="73">
        <v>100</v>
      </c>
      <c r="E74" s="10">
        <v>100</v>
      </c>
      <c r="F74" s="79"/>
      <c r="G74" s="1"/>
    </row>
    <row r="75" spans="1:7" ht="110.25" x14ac:dyDescent="0.25">
      <c r="A75" s="73">
        <v>51</v>
      </c>
      <c r="B75" s="11" t="s">
        <v>159</v>
      </c>
      <c r="C75" s="73" t="s">
        <v>156</v>
      </c>
      <c r="D75" s="73">
        <v>100</v>
      </c>
      <c r="E75" s="10">
        <v>100</v>
      </c>
      <c r="F75" s="79"/>
      <c r="G75" s="1"/>
    </row>
    <row r="76" spans="1:7" ht="47.25" x14ac:dyDescent="0.25">
      <c r="A76" s="73">
        <v>52</v>
      </c>
      <c r="B76" s="11" t="s">
        <v>445</v>
      </c>
      <c r="C76" s="73" t="s">
        <v>156</v>
      </c>
      <c r="D76" s="73">
        <v>100</v>
      </c>
      <c r="E76" s="10">
        <v>100</v>
      </c>
      <c r="F76" s="79"/>
      <c r="G76" s="1"/>
    </row>
    <row r="77" spans="1:7" ht="78.75" x14ac:dyDescent="0.25">
      <c r="A77" s="73">
        <v>53</v>
      </c>
      <c r="B77" s="11" t="s">
        <v>446</v>
      </c>
      <c r="C77" s="73" t="s">
        <v>156</v>
      </c>
      <c r="D77" s="73">
        <v>100</v>
      </c>
      <c r="E77" s="10">
        <v>100</v>
      </c>
      <c r="F77" s="79"/>
      <c r="G77" s="1"/>
    </row>
    <row r="78" spans="1:7" ht="31.5" x14ac:dyDescent="0.25">
      <c r="A78" s="73">
        <v>54</v>
      </c>
      <c r="B78" s="11" t="s">
        <v>201</v>
      </c>
      <c r="C78" s="73" t="s">
        <v>199</v>
      </c>
      <c r="D78" s="73">
        <v>1</v>
      </c>
      <c r="E78" s="73">
        <v>1</v>
      </c>
      <c r="F78" s="79"/>
      <c r="G78" s="1"/>
    </row>
    <row r="79" spans="1:7" ht="110.25" x14ac:dyDescent="0.25">
      <c r="A79" s="73">
        <v>55</v>
      </c>
      <c r="B79" s="11" t="s">
        <v>869</v>
      </c>
      <c r="C79" s="73" t="s">
        <v>156</v>
      </c>
      <c r="D79" s="73">
        <v>100</v>
      </c>
      <c r="E79" s="10">
        <v>100</v>
      </c>
      <c r="F79" s="79"/>
      <c r="G79" s="1"/>
    </row>
    <row r="80" spans="1:7" ht="47.25" x14ac:dyDescent="0.25">
      <c r="A80" s="73">
        <v>56</v>
      </c>
      <c r="B80" s="11" t="s">
        <v>311</v>
      </c>
      <c r="C80" s="73" t="s">
        <v>158</v>
      </c>
      <c r="D80" s="73">
        <v>21</v>
      </c>
      <c r="E80" s="10">
        <v>21</v>
      </c>
      <c r="F80" s="79"/>
      <c r="G80" s="1"/>
    </row>
    <row r="81" spans="1:7" ht="110.25" x14ac:dyDescent="0.25">
      <c r="A81" s="73">
        <v>57</v>
      </c>
      <c r="B81" s="11" t="s">
        <v>870</v>
      </c>
      <c r="C81" s="73" t="s">
        <v>160</v>
      </c>
      <c r="D81" s="73">
        <v>1</v>
      </c>
      <c r="E81" s="10">
        <v>1</v>
      </c>
      <c r="F81" s="79"/>
      <c r="G81" s="1"/>
    </row>
    <row r="82" spans="1:7" ht="63" x14ac:dyDescent="0.25">
      <c r="A82" s="73">
        <v>58</v>
      </c>
      <c r="B82" s="11" t="s">
        <v>312</v>
      </c>
      <c r="C82" s="73" t="s">
        <v>160</v>
      </c>
      <c r="D82" s="73">
        <v>2</v>
      </c>
      <c r="E82" s="10">
        <v>2</v>
      </c>
      <c r="F82" s="79"/>
      <c r="G82" s="1"/>
    </row>
    <row r="83" spans="1:7" ht="47.25" x14ac:dyDescent="0.25">
      <c r="A83" s="73">
        <v>59</v>
      </c>
      <c r="B83" s="11" t="s">
        <v>313</v>
      </c>
      <c r="C83" s="73" t="s">
        <v>160</v>
      </c>
      <c r="D83" s="73">
        <v>2</v>
      </c>
      <c r="E83" s="10">
        <v>2</v>
      </c>
      <c r="F83" s="79"/>
      <c r="G83" s="1"/>
    </row>
    <row r="84" spans="1:7" ht="63" x14ac:dyDescent="0.25">
      <c r="A84" s="73">
        <v>60</v>
      </c>
      <c r="B84" s="11" t="s">
        <v>449</v>
      </c>
      <c r="C84" s="73" t="s">
        <v>160</v>
      </c>
      <c r="D84" s="73">
        <v>1</v>
      </c>
      <c r="E84" s="10">
        <v>1</v>
      </c>
      <c r="F84" s="79"/>
      <c r="G84" s="1"/>
    </row>
    <row r="85" spans="1:7" ht="63" x14ac:dyDescent="0.25">
      <c r="A85" s="73">
        <v>61</v>
      </c>
      <c r="B85" s="11" t="s">
        <v>450</v>
      </c>
      <c r="C85" s="73" t="s">
        <v>983</v>
      </c>
      <c r="D85" s="73">
        <v>45</v>
      </c>
      <c r="E85" s="10">
        <v>38</v>
      </c>
      <c r="F85" s="88"/>
      <c r="G85" s="1"/>
    </row>
    <row r="86" spans="1:7" ht="220.5" x14ac:dyDescent="0.25">
      <c r="A86" s="73">
        <v>62</v>
      </c>
      <c r="B86" s="11" t="s">
        <v>457</v>
      </c>
      <c r="C86" s="73" t="s">
        <v>156</v>
      </c>
      <c r="D86" s="73">
        <v>100</v>
      </c>
      <c r="E86" s="10">
        <v>100</v>
      </c>
      <c r="F86" s="79"/>
      <c r="G86" s="1"/>
    </row>
    <row r="87" spans="1:7" ht="15.75" x14ac:dyDescent="0.25">
      <c r="A87" s="150" t="s">
        <v>183</v>
      </c>
      <c r="B87" s="150"/>
      <c r="C87" s="150"/>
      <c r="D87" s="150"/>
      <c r="E87" s="150"/>
      <c r="F87" s="79"/>
      <c r="G87" s="1"/>
    </row>
    <row r="88" spans="1:7" ht="31.5" x14ac:dyDescent="0.25">
      <c r="A88" s="33">
        <v>63</v>
      </c>
      <c r="B88" s="11" t="s">
        <v>314</v>
      </c>
      <c r="C88" s="73" t="s">
        <v>199</v>
      </c>
      <c r="D88" s="73">
        <v>2</v>
      </c>
      <c r="E88" s="73">
        <v>2</v>
      </c>
      <c r="F88" s="79"/>
      <c r="G88" s="1"/>
    </row>
    <row r="89" spans="1:7" ht="47.25" x14ac:dyDescent="0.25">
      <c r="A89" s="33">
        <v>64</v>
      </c>
      <c r="B89" s="12" t="s">
        <v>451</v>
      </c>
      <c r="C89" s="73" t="s">
        <v>156</v>
      </c>
      <c r="D89" s="73">
        <v>100</v>
      </c>
      <c r="E89" s="10">
        <v>100</v>
      </c>
      <c r="F89" s="79"/>
      <c r="G89" s="1"/>
    </row>
    <row r="90" spans="1:7" ht="31.5" x14ac:dyDescent="0.25">
      <c r="A90" s="33">
        <v>65</v>
      </c>
      <c r="B90" s="11" t="s">
        <v>871</v>
      </c>
      <c r="C90" s="73" t="s">
        <v>156</v>
      </c>
      <c r="D90" s="73">
        <v>100</v>
      </c>
      <c r="E90" s="10">
        <v>100</v>
      </c>
      <c r="F90" s="79"/>
      <c r="G90" s="1"/>
    </row>
    <row r="91" spans="1:7" ht="78.75" x14ac:dyDescent="0.25">
      <c r="A91" s="33">
        <v>66</v>
      </c>
      <c r="B91" s="11" t="s">
        <v>981</v>
      </c>
      <c r="C91" s="73" t="s">
        <v>156</v>
      </c>
      <c r="D91" s="73">
        <v>100</v>
      </c>
      <c r="E91" s="10">
        <v>100</v>
      </c>
      <c r="F91" s="79"/>
      <c r="G91" s="1"/>
    </row>
    <row r="92" spans="1:7" ht="94.5" x14ac:dyDescent="0.25">
      <c r="A92" s="33">
        <v>67</v>
      </c>
      <c r="B92" s="11" t="s">
        <v>452</v>
      </c>
      <c r="C92" s="73" t="s">
        <v>158</v>
      </c>
      <c r="D92" s="73">
        <v>400</v>
      </c>
      <c r="E92" s="10">
        <v>400</v>
      </c>
      <c r="F92" s="79"/>
      <c r="G92" s="1"/>
    </row>
    <row r="93" spans="1:7" ht="47.25" x14ac:dyDescent="0.25">
      <c r="A93" s="33">
        <v>68</v>
      </c>
      <c r="B93" s="11" t="s">
        <v>872</v>
      </c>
      <c r="C93" s="73" t="s">
        <v>156</v>
      </c>
      <c r="D93" s="73">
        <v>100</v>
      </c>
      <c r="E93" s="10">
        <v>100</v>
      </c>
      <c r="F93" s="79"/>
      <c r="G93" s="1"/>
    </row>
    <row r="94" spans="1:7" ht="15.75" x14ac:dyDescent="0.25">
      <c r="A94" s="33">
        <v>69</v>
      </c>
      <c r="B94" s="11" t="s">
        <v>971</v>
      </c>
      <c r="C94" s="73" t="s">
        <v>160</v>
      </c>
      <c r="D94" s="73">
        <v>0</v>
      </c>
      <c r="E94" s="10">
        <v>0</v>
      </c>
      <c r="F94" s="79"/>
      <c r="G94" s="1"/>
    </row>
    <row r="95" spans="1:7" ht="63" x14ac:dyDescent="0.25">
      <c r="A95" s="33">
        <v>70</v>
      </c>
      <c r="B95" s="11" t="s">
        <v>453</v>
      </c>
      <c r="C95" s="73" t="s">
        <v>454</v>
      </c>
      <c r="D95" s="73">
        <v>4584</v>
      </c>
      <c r="E95" s="10">
        <v>4584</v>
      </c>
      <c r="F95" s="79"/>
      <c r="G95" s="1"/>
    </row>
    <row r="96" spans="1:7" ht="15.75" x14ac:dyDescent="0.25">
      <c r="A96" s="33">
        <v>71</v>
      </c>
      <c r="B96" s="11" t="s">
        <v>972</v>
      </c>
      <c r="C96" s="73" t="s">
        <v>160</v>
      </c>
      <c r="D96" s="73">
        <v>0</v>
      </c>
      <c r="E96" s="10">
        <v>0</v>
      </c>
      <c r="F96" s="79"/>
      <c r="G96" s="1"/>
    </row>
    <row r="97" spans="1:7" ht="63" x14ac:dyDescent="0.25">
      <c r="A97" s="33">
        <v>72</v>
      </c>
      <c r="B97" s="11" t="s">
        <v>455</v>
      </c>
      <c r="C97" s="73" t="s">
        <v>436</v>
      </c>
      <c r="D97" s="73">
        <v>42</v>
      </c>
      <c r="E97" s="10">
        <v>42</v>
      </c>
      <c r="F97" s="79"/>
      <c r="G97" s="1"/>
    </row>
    <row r="98" spans="1:7" ht="15.75" x14ac:dyDescent="0.25">
      <c r="A98" s="150" t="s">
        <v>546</v>
      </c>
      <c r="B98" s="150"/>
      <c r="C98" s="150"/>
      <c r="D98" s="150"/>
      <c r="E98" s="150"/>
      <c r="F98" s="79"/>
      <c r="G98" s="1"/>
    </row>
    <row r="99" spans="1:7" ht="15.75" x14ac:dyDescent="0.25">
      <c r="A99" s="153" t="s">
        <v>309</v>
      </c>
      <c r="B99" s="153"/>
      <c r="C99" s="153"/>
      <c r="D99" s="153"/>
      <c r="E99" s="73"/>
      <c r="F99" s="79"/>
      <c r="G99" s="1"/>
    </row>
    <row r="100" spans="1:7" ht="18.75" x14ac:dyDescent="0.25">
      <c r="A100" s="151" t="s">
        <v>991</v>
      </c>
      <c r="B100" s="151"/>
      <c r="C100" s="151"/>
      <c r="D100" s="151"/>
      <c r="E100" s="151"/>
      <c r="F100" s="79"/>
      <c r="G100" s="1"/>
    </row>
    <row r="101" spans="1:7" ht="15.75" x14ac:dyDescent="0.25">
      <c r="A101" s="150" t="s">
        <v>393</v>
      </c>
      <c r="B101" s="150"/>
      <c r="C101" s="150"/>
      <c r="D101" s="150"/>
      <c r="E101" s="150"/>
      <c r="F101" s="79"/>
      <c r="G101" s="1"/>
    </row>
    <row r="102" spans="1:7" ht="31.5" x14ac:dyDescent="0.25">
      <c r="A102" s="73">
        <v>73</v>
      </c>
      <c r="B102" s="12" t="s">
        <v>547</v>
      </c>
      <c r="C102" s="73" t="s">
        <v>984</v>
      </c>
      <c r="D102" s="73">
        <v>2840</v>
      </c>
      <c r="E102" s="73">
        <v>2840</v>
      </c>
      <c r="F102" s="79"/>
      <c r="G102" s="1"/>
    </row>
    <row r="103" spans="1:7" ht="31.5" x14ac:dyDescent="0.25">
      <c r="A103" s="73">
        <v>74</v>
      </c>
      <c r="B103" s="12" t="s">
        <v>548</v>
      </c>
      <c r="C103" s="73" t="s">
        <v>984</v>
      </c>
      <c r="D103" s="73">
        <v>1560</v>
      </c>
      <c r="E103" s="73">
        <v>1560</v>
      </c>
      <c r="F103" s="79"/>
      <c r="G103" s="1"/>
    </row>
    <row r="104" spans="1:7" ht="63" x14ac:dyDescent="0.25">
      <c r="A104" s="73">
        <v>75</v>
      </c>
      <c r="B104" s="12" t="s">
        <v>549</v>
      </c>
      <c r="C104" s="73" t="s">
        <v>161</v>
      </c>
      <c r="D104" s="73">
        <v>15</v>
      </c>
      <c r="E104" s="73">
        <v>15</v>
      </c>
      <c r="F104" s="79"/>
      <c r="G104" s="1"/>
    </row>
    <row r="105" spans="1:7" ht="31.5" x14ac:dyDescent="0.25">
      <c r="A105" s="73">
        <v>76</v>
      </c>
      <c r="B105" s="12" t="s">
        <v>550</v>
      </c>
      <c r="C105" s="73" t="s">
        <v>161</v>
      </c>
      <c r="D105" s="73">
        <v>9</v>
      </c>
      <c r="E105" s="73">
        <v>9</v>
      </c>
      <c r="F105" s="79"/>
      <c r="G105" s="1"/>
    </row>
    <row r="106" spans="1:7" ht="78.75" x14ac:dyDescent="0.25">
      <c r="A106" s="73">
        <v>77</v>
      </c>
      <c r="B106" s="11" t="s">
        <v>203</v>
      </c>
      <c r="C106" s="73" t="s">
        <v>158</v>
      </c>
      <c r="D106" s="73" t="s">
        <v>329</v>
      </c>
      <c r="E106" s="73" t="s">
        <v>329</v>
      </c>
      <c r="F106" s="79"/>
      <c r="G106" s="1"/>
    </row>
    <row r="107" spans="1:7" ht="47.25" x14ac:dyDescent="0.25">
      <c r="A107" s="73">
        <v>78</v>
      </c>
      <c r="B107" s="11" t="s">
        <v>432</v>
      </c>
      <c r="C107" s="73" t="s">
        <v>158</v>
      </c>
      <c r="D107" s="73">
        <v>383</v>
      </c>
      <c r="E107" s="73">
        <v>383</v>
      </c>
      <c r="F107" s="79"/>
      <c r="G107" s="1"/>
    </row>
    <row r="108" spans="1:7" ht="47.25" x14ac:dyDescent="0.25">
      <c r="A108" s="73">
        <v>79</v>
      </c>
      <c r="B108" s="11" t="s">
        <v>431</v>
      </c>
      <c r="C108" s="73" t="s">
        <v>158</v>
      </c>
      <c r="D108" s="73">
        <v>7</v>
      </c>
      <c r="E108" s="73">
        <v>7</v>
      </c>
      <c r="F108" s="79"/>
      <c r="G108" s="1"/>
    </row>
    <row r="109" spans="1:7" ht="110.25" x14ac:dyDescent="0.25">
      <c r="A109" s="13">
        <v>80</v>
      </c>
      <c r="B109" s="8" t="s">
        <v>507</v>
      </c>
      <c r="C109" s="13" t="s">
        <v>158</v>
      </c>
      <c r="D109" s="13">
        <v>123</v>
      </c>
      <c r="E109" s="13">
        <v>123</v>
      </c>
      <c r="F109" s="79"/>
      <c r="G109" s="1"/>
    </row>
    <row r="110" spans="1:7" ht="15.75" x14ac:dyDescent="0.25">
      <c r="A110" s="150" t="s">
        <v>185</v>
      </c>
      <c r="B110" s="150"/>
      <c r="C110" s="150"/>
      <c r="D110" s="150"/>
      <c r="E110" s="150"/>
      <c r="F110" s="79"/>
      <c r="G110" s="1"/>
    </row>
    <row r="111" spans="1:7" ht="31.5" x14ac:dyDescent="0.25">
      <c r="A111" s="73">
        <v>81</v>
      </c>
      <c r="B111" s="12" t="s">
        <v>433</v>
      </c>
      <c r="C111" s="73" t="s">
        <v>158</v>
      </c>
      <c r="D111" s="73">
        <v>240</v>
      </c>
      <c r="E111" s="73">
        <v>241</v>
      </c>
      <c r="F111" s="79"/>
      <c r="G111" s="1"/>
    </row>
    <row r="112" spans="1:7" ht="15.75" x14ac:dyDescent="0.25">
      <c r="A112" s="73">
        <v>82</v>
      </c>
      <c r="B112" s="12" t="s">
        <v>434</v>
      </c>
      <c r="C112" s="73" t="s">
        <v>158</v>
      </c>
      <c r="D112" s="73">
        <v>1392</v>
      </c>
      <c r="E112" s="73">
        <v>1403</v>
      </c>
      <c r="F112" s="79"/>
      <c r="G112" s="1"/>
    </row>
    <row r="113" spans="1:7" ht="15.75" x14ac:dyDescent="0.25">
      <c r="A113" s="73">
        <v>83</v>
      </c>
      <c r="B113" s="12" t="s">
        <v>551</v>
      </c>
      <c r="C113" s="73" t="s">
        <v>158</v>
      </c>
      <c r="D113" s="73">
        <v>3200</v>
      </c>
      <c r="E113" s="73">
        <v>3200</v>
      </c>
      <c r="F113" s="79"/>
      <c r="G113" s="1"/>
    </row>
    <row r="114" spans="1:7" ht="31.5" x14ac:dyDescent="0.25">
      <c r="A114" s="73">
        <v>84</v>
      </c>
      <c r="B114" s="12" t="s">
        <v>435</v>
      </c>
      <c r="C114" s="73" t="s">
        <v>158</v>
      </c>
      <c r="D114" s="73">
        <v>750</v>
      </c>
      <c r="E114" s="73">
        <v>864</v>
      </c>
      <c r="F114" s="79"/>
      <c r="G114" s="1"/>
    </row>
    <row r="115" spans="1:7" ht="15.75" x14ac:dyDescent="0.25">
      <c r="A115" s="150" t="s">
        <v>187</v>
      </c>
      <c r="B115" s="150"/>
      <c r="C115" s="150"/>
      <c r="D115" s="150"/>
      <c r="E115" s="150"/>
      <c r="F115" s="79"/>
      <c r="G115" s="1"/>
    </row>
    <row r="116" spans="1:7" ht="47.25" x14ac:dyDescent="0.25">
      <c r="A116" s="73">
        <v>85</v>
      </c>
      <c r="B116" s="11" t="s">
        <v>204</v>
      </c>
      <c r="C116" s="73" t="s">
        <v>158</v>
      </c>
      <c r="D116" s="73">
        <v>0</v>
      </c>
      <c r="E116" s="73">
        <v>0</v>
      </c>
      <c r="F116" s="79"/>
      <c r="G116" s="1"/>
    </row>
    <row r="117" spans="1:7" ht="15.75" x14ac:dyDescent="0.25">
      <c r="A117" s="150" t="s">
        <v>315</v>
      </c>
      <c r="B117" s="150"/>
      <c r="C117" s="150"/>
      <c r="D117" s="150"/>
      <c r="E117" s="150"/>
      <c r="F117" s="79"/>
      <c r="G117" s="1"/>
    </row>
    <row r="118" spans="1:7" ht="15.75" x14ac:dyDescent="0.25">
      <c r="A118" s="153" t="s">
        <v>309</v>
      </c>
      <c r="B118" s="153"/>
      <c r="C118" s="153"/>
      <c r="D118" s="153"/>
      <c r="E118" s="73"/>
      <c r="F118" s="79"/>
      <c r="G118" s="1"/>
    </row>
    <row r="119" spans="1:7" ht="15.75" x14ac:dyDescent="0.25">
      <c r="A119" s="150" t="s">
        <v>208</v>
      </c>
      <c r="B119" s="150"/>
      <c r="C119" s="150"/>
      <c r="D119" s="150"/>
      <c r="E119" s="150"/>
      <c r="F119" s="79"/>
      <c r="G119" s="1"/>
    </row>
    <row r="120" spans="1:7" ht="31.5" x14ac:dyDescent="0.25">
      <c r="A120" s="73">
        <v>86</v>
      </c>
      <c r="B120" s="12" t="s">
        <v>508</v>
      </c>
      <c r="C120" s="73" t="s">
        <v>161</v>
      </c>
      <c r="D120" s="73">
        <v>5</v>
      </c>
      <c r="E120" s="9">
        <v>5</v>
      </c>
      <c r="F120" s="79"/>
      <c r="G120" s="1"/>
    </row>
    <row r="121" spans="1:7" ht="15.75" x14ac:dyDescent="0.25">
      <c r="A121" s="150" t="s">
        <v>186</v>
      </c>
      <c r="B121" s="150"/>
      <c r="C121" s="150"/>
      <c r="D121" s="150"/>
      <c r="E121" s="150"/>
      <c r="F121" s="79"/>
      <c r="G121" s="1"/>
    </row>
    <row r="122" spans="1:7" ht="15.75" x14ac:dyDescent="0.25">
      <c r="A122" s="153" t="s">
        <v>309</v>
      </c>
      <c r="B122" s="153"/>
      <c r="C122" s="153"/>
      <c r="D122" s="153"/>
      <c r="E122" s="73"/>
      <c r="F122" s="79"/>
      <c r="G122" s="1"/>
    </row>
    <row r="123" spans="1:7" ht="18.75" x14ac:dyDescent="0.25">
      <c r="A123" s="151" t="s">
        <v>188</v>
      </c>
      <c r="B123" s="151"/>
      <c r="C123" s="151"/>
      <c r="D123" s="151"/>
      <c r="E123" s="151"/>
      <c r="F123" s="79"/>
      <c r="G123" s="1"/>
    </row>
    <row r="124" spans="1:7" ht="15.75" x14ac:dyDescent="0.25">
      <c r="A124" s="150" t="s">
        <v>394</v>
      </c>
      <c r="B124" s="150"/>
      <c r="C124" s="150"/>
      <c r="D124" s="150"/>
      <c r="E124" s="150"/>
      <c r="F124" s="79"/>
      <c r="G124" s="1"/>
    </row>
    <row r="125" spans="1:7" ht="31.5" x14ac:dyDescent="0.25">
      <c r="A125" s="73">
        <v>87</v>
      </c>
      <c r="B125" s="11" t="s">
        <v>552</v>
      </c>
      <c r="C125" s="73" t="s">
        <v>161</v>
      </c>
      <c r="D125" s="73">
        <v>780</v>
      </c>
      <c r="E125" s="73">
        <v>780</v>
      </c>
      <c r="F125" s="79"/>
      <c r="G125" s="1"/>
    </row>
    <row r="126" spans="1:7" ht="15.75" x14ac:dyDescent="0.25">
      <c r="A126" s="13">
        <v>88</v>
      </c>
      <c r="B126" s="11" t="s">
        <v>886</v>
      </c>
      <c r="C126" s="73" t="s">
        <v>161</v>
      </c>
      <c r="D126" s="73" t="s">
        <v>329</v>
      </c>
      <c r="E126" s="73" t="s">
        <v>329</v>
      </c>
      <c r="F126" s="79"/>
      <c r="G126" s="1"/>
    </row>
    <row r="127" spans="1:7" ht="31.5" x14ac:dyDescent="0.25">
      <c r="A127" s="73">
        <v>89</v>
      </c>
      <c r="B127" s="11" t="s">
        <v>429</v>
      </c>
      <c r="C127" s="73" t="s">
        <v>161</v>
      </c>
      <c r="D127" s="73">
        <v>0</v>
      </c>
      <c r="E127" s="73">
        <v>0</v>
      </c>
      <c r="F127" s="79"/>
      <c r="G127" s="1"/>
    </row>
    <row r="128" spans="1:7" ht="47.25" x14ac:dyDescent="0.25">
      <c r="A128" s="13">
        <v>90</v>
      </c>
      <c r="B128" s="84" t="s">
        <v>916</v>
      </c>
      <c r="C128" s="73" t="s">
        <v>161</v>
      </c>
      <c r="D128" s="73" t="s">
        <v>329</v>
      </c>
      <c r="E128" s="73" t="s">
        <v>329</v>
      </c>
      <c r="F128" s="79"/>
      <c r="G128" s="1"/>
    </row>
    <row r="129" spans="1:7" ht="15.75" x14ac:dyDescent="0.25">
      <c r="A129" s="150" t="s">
        <v>395</v>
      </c>
      <c r="B129" s="150"/>
      <c r="C129" s="150"/>
      <c r="D129" s="150"/>
      <c r="E129" s="150"/>
      <c r="F129" s="79"/>
      <c r="G129" s="1"/>
    </row>
    <row r="130" spans="1:7" ht="78.75" x14ac:dyDescent="0.25">
      <c r="A130" s="73">
        <v>91</v>
      </c>
      <c r="B130" s="12" t="s">
        <v>887</v>
      </c>
      <c r="C130" s="73" t="s">
        <v>161</v>
      </c>
      <c r="D130" s="73">
        <v>3</v>
      </c>
      <c r="E130" s="73">
        <v>3</v>
      </c>
      <c r="F130" s="79"/>
      <c r="G130" s="1"/>
    </row>
    <row r="131" spans="1:7" ht="94.5" x14ac:dyDescent="0.25">
      <c r="A131" s="73">
        <v>92</v>
      </c>
      <c r="B131" s="12" t="s">
        <v>889</v>
      </c>
      <c r="C131" s="73" t="s">
        <v>156</v>
      </c>
      <c r="D131" s="73">
        <v>100</v>
      </c>
      <c r="E131" s="73">
        <v>100</v>
      </c>
      <c r="F131" s="79"/>
      <c r="G131" s="1"/>
    </row>
    <row r="132" spans="1:7" ht="78.75" x14ac:dyDescent="0.25">
      <c r="A132" s="73">
        <v>93</v>
      </c>
      <c r="B132" s="12" t="s">
        <v>888</v>
      </c>
      <c r="C132" s="73" t="s">
        <v>156</v>
      </c>
      <c r="D132" s="73">
        <v>109</v>
      </c>
      <c r="E132" s="73">
        <v>109</v>
      </c>
      <c r="F132" s="79"/>
      <c r="G132" s="1"/>
    </row>
    <row r="133" spans="1:7" ht="31.5" x14ac:dyDescent="0.25">
      <c r="A133" s="73">
        <v>94</v>
      </c>
      <c r="B133" s="12" t="s">
        <v>553</v>
      </c>
      <c r="C133" s="73" t="s">
        <v>161</v>
      </c>
      <c r="D133" s="73">
        <v>1</v>
      </c>
      <c r="E133" s="73">
        <v>1</v>
      </c>
      <c r="F133" s="79"/>
      <c r="G133" s="1"/>
    </row>
    <row r="134" spans="1:7" ht="15.75" x14ac:dyDescent="0.25">
      <c r="A134" s="150" t="s">
        <v>189</v>
      </c>
      <c r="B134" s="150"/>
      <c r="C134" s="150"/>
      <c r="D134" s="150"/>
      <c r="E134" s="150"/>
      <c r="F134" s="79"/>
      <c r="G134" s="1"/>
    </row>
    <row r="135" spans="1:7" ht="15.75" x14ac:dyDescent="0.25">
      <c r="A135" s="153" t="s">
        <v>309</v>
      </c>
      <c r="B135" s="153"/>
      <c r="C135" s="153"/>
      <c r="D135" s="153"/>
      <c r="E135" s="73"/>
      <c r="F135" s="79"/>
      <c r="G135" s="1"/>
    </row>
    <row r="136" spans="1:7" ht="18.75" x14ac:dyDescent="0.25">
      <c r="A136" s="151" t="s">
        <v>316</v>
      </c>
      <c r="B136" s="151"/>
      <c r="C136" s="151"/>
      <c r="D136" s="151"/>
      <c r="E136" s="151"/>
      <c r="F136" s="79"/>
      <c r="G136" s="1"/>
    </row>
    <row r="137" spans="1:7" ht="15.75" x14ac:dyDescent="0.25">
      <c r="A137" s="150" t="s">
        <v>317</v>
      </c>
      <c r="B137" s="150"/>
      <c r="C137" s="150"/>
      <c r="D137" s="150"/>
      <c r="E137" s="150"/>
      <c r="F137" s="79"/>
      <c r="G137" s="1"/>
    </row>
    <row r="138" spans="1:7" ht="15.75" x14ac:dyDescent="0.25">
      <c r="A138" s="73">
        <v>95</v>
      </c>
      <c r="B138" s="12" t="s">
        <v>278</v>
      </c>
      <c r="C138" s="73" t="s">
        <v>279</v>
      </c>
      <c r="D138" s="73">
        <v>1.3</v>
      </c>
      <c r="E138" s="73">
        <v>0.9</v>
      </c>
      <c r="F138" s="89"/>
      <c r="G138" s="1"/>
    </row>
    <row r="139" spans="1:7" ht="63" x14ac:dyDescent="0.25">
      <c r="A139" s="73">
        <v>96</v>
      </c>
      <c r="B139" s="12" t="s">
        <v>280</v>
      </c>
      <c r="C139" s="73" t="s">
        <v>281</v>
      </c>
      <c r="D139" s="14">
        <v>3000</v>
      </c>
      <c r="E139" s="66">
        <v>3000</v>
      </c>
      <c r="F139" s="79"/>
      <c r="G139" s="1"/>
    </row>
    <row r="140" spans="1:7" ht="15.75" x14ac:dyDescent="0.25">
      <c r="A140" s="150" t="s">
        <v>277</v>
      </c>
      <c r="B140" s="150"/>
      <c r="C140" s="150"/>
      <c r="D140" s="150"/>
      <c r="E140" s="150"/>
      <c r="F140" s="79"/>
      <c r="G140" s="1"/>
    </row>
    <row r="141" spans="1:7" ht="15.75" x14ac:dyDescent="0.25">
      <c r="A141" s="73">
        <v>97</v>
      </c>
      <c r="B141" s="12" t="s">
        <v>282</v>
      </c>
      <c r="C141" s="73" t="s">
        <v>875</v>
      </c>
      <c r="D141" s="73">
        <v>57</v>
      </c>
      <c r="E141" s="73">
        <v>50.1</v>
      </c>
      <c r="F141" s="89"/>
      <c r="G141" s="1"/>
    </row>
    <row r="142" spans="1:7" ht="15.75" x14ac:dyDescent="0.25">
      <c r="A142" s="150" t="s">
        <v>387</v>
      </c>
      <c r="B142" s="150"/>
      <c r="C142" s="150"/>
      <c r="D142" s="150"/>
      <c r="E142" s="150"/>
      <c r="F142" s="89"/>
      <c r="G142" s="1"/>
    </row>
    <row r="143" spans="1:7" ht="15.75" x14ac:dyDescent="0.25">
      <c r="A143" s="73">
        <v>98</v>
      </c>
      <c r="B143" s="11" t="s">
        <v>283</v>
      </c>
      <c r="C143" s="73" t="s">
        <v>985</v>
      </c>
      <c r="D143" s="73">
        <v>675</v>
      </c>
      <c r="E143" s="73">
        <v>81</v>
      </c>
      <c r="F143" s="89"/>
      <c r="G143" s="1"/>
    </row>
    <row r="144" spans="1:7" ht="18.75" x14ac:dyDescent="0.25">
      <c r="A144" s="151" t="s">
        <v>323</v>
      </c>
      <c r="B144" s="154"/>
      <c r="C144" s="154"/>
      <c r="D144" s="154"/>
      <c r="E144" s="154"/>
      <c r="F144" s="79"/>
      <c r="G144" s="1"/>
    </row>
    <row r="145" spans="1:7" ht="15.75" x14ac:dyDescent="0.25">
      <c r="A145" s="150" t="s">
        <v>324</v>
      </c>
      <c r="B145" s="150"/>
      <c r="C145" s="150"/>
      <c r="D145" s="150"/>
      <c r="E145" s="150"/>
      <c r="F145" s="79"/>
      <c r="G145" s="1"/>
    </row>
    <row r="146" spans="1:7" ht="15.75" x14ac:dyDescent="0.25">
      <c r="A146" s="73">
        <v>99</v>
      </c>
      <c r="B146" s="12" t="s">
        <v>405</v>
      </c>
      <c r="C146" s="73" t="s">
        <v>161</v>
      </c>
      <c r="D146" s="73">
        <v>83</v>
      </c>
      <c r="E146" s="73">
        <v>83</v>
      </c>
      <c r="F146" s="79"/>
      <c r="G146" s="1"/>
    </row>
    <row r="147" spans="1:7" ht="31.5" x14ac:dyDescent="0.25">
      <c r="A147" s="73">
        <v>100</v>
      </c>
      <c r="B147" s="12" t="s">
        <v>406</v>
      </c>
      <c r="C147" s="73" t="s">
        <v>161</v>
      </c>
      <c r="D147" s="73">
        <v>15</v>
      </c>
      <c r="E147" s="73">
        <v>15</v>
      </c>
      <c r="F147" s="79"/>
      <c r="G147" s="1"/>
    </row>
    <row r="148" spans="1:7" ht="15.75" x14ac:dyDescent="0.25">
      <c r="A148" s="73">
        <v>101</v>
      </c>
      <c r="B148" s="12" t="s">
        <v>873</v>
      </c>
      <c r="C148" s="73" t="s">
        <v>161</v>
      </c>
      <c r="D148" s="73">
        <v>20</v>
      </c>
      <c r="E148" s="73">
        <v>20</v>
      </c>
      <c r="F148" s="79"/>
      <c r="G148" s="1"/>
    </row>
    <row r="149" spans="1:7" ht="15.75" x14ac:dyDescent="0.25">
      <c r="A149" s="150" t="s">
        <v>458</v>
      </c>
      <c r="B149" s="150"/>
      <c r="C149" s="150"/>
      <c r="D149" s="150"/>
      <c r="E149" s="150"/>
      <c r="F149" s="79"/>
      <c r="G149" s="1"/>
    </row>
    <row r="150" spans="1:7" ht="47.25" x14ac:dyDescent="0.25">
      <c r="A150" s="73">
        <v>102</v>
      </c>
      <c r="B150" s="12" t="s">
        <v>874</v>
      </c>
      <c r="C150" s="73" t="s">
        <v>161</v>
      </c>
      <c r="D150" s="73">
        <v>40</v>
      </c>
      <c r="E150" s="73">
        <v>40</v>
      </c>
      <c r="F150" s="79"/>
      <c r="G150" s="1"/>
    </row>
    <row r="151" spans="1:7" ht="31.5" x14ac:dyDescent="0.25">
      <c r="A151" s="73">
        <v>103</v>
      </c>
      <c r="B151" s="12" t="s">
        <v>408</v>
      </c>
      <c r="C151" s="73" t="s">
        <v>161</v>
      </c>
      <c r="D151" s="73">
        <v>1</v>
      </c>
      <c r="E151" s="73">
        <v>1</v>
      </c>
      <c r="F151" s="79"/>
      <c r="G151" s="1"/>
    </row>
    <row r="152" spans="1:7" ht="31.5" x14ac:dyDescent="0.25">
      <c r="A152" s="73">
        <v>104</v>
      </c>
      <c r="B152" s="12" t="s">
        <v>530</v>
      </c>
      <c r="C152" s="73" t="s">
        <v>161</v>
      </c>
      <c r="D152" s="73">
        <v>39</v>
      </c>
      <c r="E152" s="73">
        <v>39</v>
      </c>
      <c r="F152" s="79"/>
      <c r="G152" s="1"/>
    </row>
    <row r="153" spans="1:7" ht="15.75" x14ac:dyDescent="0.25">
      <c r="A153" s="73">
        <v>105</v>
      </c>
      <c r="B153" s="12" t="s">
        <v>409</v>
      </c>
      <c r="C153" s="73" t="s">
        <v>875</v>
      </c>
      <c r="D153" s="73">
        <v>3.95</v>
      </c>
      <c r="E153" s="73">
        <v>3.95</v>
      </c>
      <c r="F153" s="79"/>
      <c r="G153" s="1"/>
    </row>
    <row r="154" spans="1:7" ht="15.75" x14ac:dyDescent="0.25">
      <c r="A154" s="150" t="s">
        <v>407</v>
      </c>
      <c r="B154" s="150"/>
      <c r="C154" s="150"/>
      <c r="D154" s="150"/>
      <c r="E154" s="150"/>
      <c r="F154" s="79"/>
      <c r="G154" s="1"/>
    </row>
    <row r="155" spans="1:7" ht="31.5" x14ac:dyDescent="0.25">
      <c r="A155" s="73">
        <v>106</v>
      </c>
      <c r="B155" s="12" t="s">
        <v>554</v>
      </c>
      <c r="C155" s="73" t="s">
        <v>555</v>
      </c>
      <c r="D155" s="73">
        <v>21542.720000000001</v>
      </c>
      <c r="E155" s="73">
        <v>21542.720000000001</v>
      </c>
      <c r="F155" s="79"/>
      <c r="G155" s="1"/>
    </row>
    <row r="156" spans="1:7" ht="15.75" x14ac:dyDescent="0.25">
      <c r="A156" s="150" t="s">
        <v>556</v>
      </c>
      <c r="B156" s="150"/>
      <c r="C156" s="150"/>
      <c r="D156" s="150"/>
      <c r="E156" s="150"/>
      <c r="F156" s="79"/>
      <c r="G156" s="1"/>
    </row>
    <row r="157" spans="1:7" ht="15.75" x14ac:dyDescent="0.25">
      <c r="A157" s="73">
        <v>107</v>
      </c>
      <c r="B157" s="12" t="s">
        <v>531</v>
      </c>
      <c r="C157" s="73" t="s">
        <v>161</v>
      </c>
      <c r="D157" s="73">
        <v>9</v>
      </c>
      <c r="E157" s="73">
        <v>9</v>
      </c>
      <c r="F157" s="79"/>
      <c r="G157" s="1"/>
    </row>
    <row r="158" spans="1:7" ht="31.5" x14ac:dyDescent="0.25">
      <c r="A158" s="73">
        <v>108</v>
      </c>
      <c r="B158" s="11" t="s">
        <v>410</v>
      </c>
      <c r="C158" s="73" t="s">
        <v>161</v>
      </c>
      <c r="D158" s="73">
        <v>0</v>
      </c>
      <c r="E158" s="73">
        <v>0</v>
      </c>
      <c r="F158" s="79"/>
      <c r="G158" s="1"/>
    </row>
    <row r="159" spans="1:7" ht="18.75" x14ac:dyDescent="0.25">
      <c r="A159" s="151" t="s">
        <v>242</v>
      </c>
      <c r="B159" s="154"/>
      <c r="C159" s="154"/>
      <c r="D159" s="154"/>
      <c r="E159" s="154"/>
      <c r="F159" s="79"/>
      <c r="G159" s="1"/>
    </row>
    <row r="160" spans="1:7" ht="15.75" x14ac:dyDescent="0.25">
      <c r="A160" s="150" t="s">
        <v>396</v>
      </c>
      <c r="B160" s="157"/>
      <c r="C160" s="157"/>
      <c r="D160" s="157"/>
      <c r="E160" s="157"/>
      <c r="F160" s="79"/>
      <c r="G160" s="1"/>
    </row>
    <row r="161" spans="1:7" ht="15.75" x14ac:dyDescent="0.25">
      <c r="A161" s="73">
        <v>109</v>
      </c>
      <c r="B161" s="12" t="s">
        <v>384</v>
      </c>
      <c r="C161" s="73" t="s">
        <v>161</v>
      </c>
      <c r="D161" s="73">
        <v>325</v>
      </c>
      <c r="E161" s="73">
        <v>325</v>
      </c>
      <c r="F161" s="79"/>
      <c r="G161" s="1"/>
    </row>
    <row r="162" spans="1:7" ht="47.25" x14ac:dyDescent="0.25">
      <c r="A162" s="73">
        <v>110</v>
      </c>
      <c r="B162" s="12" t="s">
        <v>245</v>
      </c>
      <c r="C162" s="73" t="s">
        <v>161</v>
      </c>
      <c r="D162" s="73">
        <v>45</v>
      </c>
      <c r="E162" s="73">
        <v>45</v>
      </c>
      <c r="F162" s="79"/>
      <c r="G162" s="1"/>
    </row>
    <row r="163" spans="1:7" ht="47.25" x14ac:dyDescent="0.25">
      <c r="A163" s="73">
        <v>111</v>
      </c>
      <c r="B163" s="12" t="s">
        <v>246</v>
      </c>
      <c r="C163" s="73" t="s">
        <v>161</v>
      </c>
      <c r="D163" s="73">
        <v>57</v>
      </c>
      <c r="E163" s="73">
        <v>57</v>
      </c>
      <c r="F163" s="79"/>
      <c r="G163" s="1"/>
    </row>
    <row r="164" spans="1:7" ht="31.5" x14ac:dyDescent="0.25">
      <c r="A164" s="73">
        <v>112</v>
      </c>
      <c r="B164" s="12" t="s">
        <v>247</v>
      </c>
      <c r="C164" s="73" t="s">
        <v>161</v>
      </c>
      <c r="D164" s="73">
        <v>833</v>
      </c>
      <c r="E164" s="73">
        <v>833</v>
      </c>
      <c r="F164" s="79"/>
      <c r="G164" s="1"/>
    </row>
    <row r="165" spans="1:7" ht="15.75" x14ac:dyDescent="0.25">
      <c r="A165" s="73">
        <v>113</v>
      </c>
      <c r="B165" s="11" t="s">
        <v>248</v>
      </c>
      <c r="C165" s="73" t="s">
        <v>161</v>
      </c>
      <c r="D165" s="73">
        <v>42</v>
      </c>
      <c r="E165" s="73">
        <v>42</v>
      </c>
      <c r="F165" s="79"/>
      <c r="G165" s="1"/>
    </row>
    <row r="166" spans="1:7" ht="31.5" x14ac:dyDescent="0.25">
      <c r="A166" s="73">
        <v>114</v>
      </c>
      <c r="B166" s="11" t="s">
        <v>404</v>
      </c>
      <c r="C166" s="73" t="s">
        <v>161</v>
      </c>
      <c r="D166" s="73">
        <v>12</v>
      </c>
      <c r="E166" s="73">
        <v>12</v>
      </c>
      <c r="F166" s="79"/>
      <c r="G166" s="1"/>
    </row>
    <row r="167" spans="1:7" ht="63" x14ac:dyDescent="0.25">
      <c r="A167" s="73">
        <v>115</v>
      </c>
      <c r="B167" s="11" t="s">
        <v>249</v>
      </c>
      <c r="C167" s="73" t="s">
        <v>161</v>
      </c>
      <c r="D167" s="73">
        <v>35</v>
      </c>
      <c r="E167" s="73">
        <v>35</v>
      </c>
      <c r="F167" s="79"/>
      <c r="G167" s="1"/>
    </row>
    <row r="168" spans="1:7" ht="94.5" x14ac:dyDescent="0.25">
      <c r="A168" s="73">
        <v>116</v>
      </c>
      <c r="B168" s="11" t="s">
        <v>250</v>
      </c>
      <c r="C168" s="73" t="s">
        <v>161</v>
      </c>
      <c r="D168" s="73">
        <v>73</v>
      </c>
      <c r="E168" s="73">
        <v>73</v>
      </c>
      <c r="F168" s="79"/>
      <c r="G168" s="1"/>
    </row>
    <row r="169" spans="1:7" ht="47.25" x14ac:dyDescent="0.25">
      <c r="A169" s="73">
        <v>117</v>
      </c>
      <c r="B169" s="12" t="s">
        <v>251</v>
      </c>
      <c r="C169" s="73" t="s">
        <v>161</v>
      </c>
      <c r="D169" s="73">
        <v>80</v>
      </c>
      <c r="E169" s="73">
        <v>80</v>
      </c>
      <c r="F169" s="79"/>
      <c r="G169" s="1"/>
    </row>
    <row r="170" spans="1:7" ht="126" x14ac:dyDescent="0.25">
      <c r="A170" s="73">
        <v>118</v>
      </c>
      <c r="B170" s="12" t="s">
        <v>252</v>
      </c>
      <c r="C170" s="73" t="s">
        <v>253</v>
      </c>
      <c r="D170" s="73">
        <v>0</v>
      </c>
      <c r="E170" s="33">
        <v>0</v>
      </c>
      <c r="F170" s="79"/>
      <c r="G170" s="1"/>
    </row>
    <row r="171" spans="1:7" ht="31.5" x14ac:dyDescent="0.25">
      <c r="A171" s="73">
        <v>119</v>
      </c>
      <c r="B171" s="12" t="s">
        <v>254</v>
      </c>
      <c r="C171" s="73" t="s">
        <v>161</v>
      </c>
      <c r="D171" s="73">
        <v>10</v>
      </c>
      <c r="E171" s="73">
        <v>10</v>
      </c>
      <c r="F171" s="79"/>
      <c r="G171" s="1"/>
    </row>
    <row r="172" spans="1:7" ht="63" x14ac:dyDescent="0.25">
      <c r="A172" s="73">
        <v>120</v>
      </c>
      <c r="B172" s="12" t="s">
        <v>430</v>
      </c>
      <c r="C172" s="73" t="s">
        <v>199</v>
      </c>
      <c r="D172" s="73">
        <v>1713</v>
      </c>
      <c r="E172" s="73">
        <v>1713</v>
      </c>
      <c r="F172" s="79"/>
      <c r="G172" s="1"/>
    </row>
    <row r="173" spans="1:7" ht="47.25" x14ac:dyDescent="0.25">
      <c r="A173" s="73">
        <v>121</v>
      </c>
      <c r="B173" s="12" t="s">
        <v>255</v>
      </c>
      <c r="C173" s="73" t="s">
        <v>161</v>
      </c>
      <c r="D173" s="73">
        <v>5900</v>
      </c>
      <c r="E173" s="73">
        <v>7000</v>
      </c>
      <c r="F173" s="79"/>
      <c r="G173" s="1"/>
    </row>
    <row r="174" spans="1:7" ht="47.25" x14ac:dyDescent="0.25">
      <c r="A174" s="73">
        <v>122</v>
      </c>
      <c r="B174" s="11" t="s">
        <v>256</v>
      </c>
      <c r="C174" s="73" t="s">
        <v>161</v>
      </c>
      <c r="D174" s="73">
        <v>2</v>
      </c>
      <c r="E174" s="73">
        <v>2</v>
      </c>
      <c r="F174" s="79"/>
      <c r="G174" s="1"/>
    </row>
    <row r="175" spans="1:7" ht="31.5" x14ac:dyDescent="0.25">
      <c r="A175" s="73">
        <v>123</v>
      </c>
      <c r="B175" s="11" t="s">
        <v>269</v>
      </c>
      <c r="C175" s="73" t="s">
        <v>161</v>
      </c>
      <c r="D175" s="73">
        <v>97</v>
      </c>
      <c r="E175" s="73">
        <v>97</v>
      </c>
      <c r="F175" s="79"/>
      <c r="G175" s="1"/>
    </row>
    <row r="176" spans="1:7" ht="31.5" x14ac:dyDescent="0.25">
      <c r="A176" s="73">
        <v>124</v>
      </c>
      <c r="B176" s="11" t="s">
        <v>257</v>
      </c>
      <c r="C176" s="73" t="s">
        <v>161</v>
      </c>
      <c r="D176" s="73">
        <v>93</v>
      </c>
      <c r="E176" s="73">
        <v>93</v>
      </c>
      <c r="F176" s="79"/>
      <c r="G176" s="1"/>
    </row>
    <row r="177" spans="1:7" ht="31.5" x14ac:dyDescent="0.25">
      <c r="A177" s="73">
        <v>125</v>
      </c>
      <c r="B177" s="11" t="s">
        <v>258</v>
      </c>
      <c r="C177" s="73" t="s">
        <v>199</v>
      </c>
      <c r="D177" s="73">
        <v>0</v>
      </c>
      <c r="E177" s="73">
        <v>0</v>
      </c>
      <c r="F177" s="79"/>
      <c r="G177" s="1"/>
    </row>
    <row r="178" spans="1:7" ht="63" x14ac:dyDescent="0.25">
      <c r="A178" s="73">
        <v>126</v>
      </c>
      <c r="B178" s="11" t="s">
        <v>259</v>
      </c>
      <c r="C178" s="73" t="s">
        <v>156</v>
      </c>
      <c r="D178" s="73">
        <v>100</v>
      </c>
      <c r="E178" s="73">
        <v>100</v>
      </c>
      <c r="F178" s="79"/>
      <c r="G178" s="1"/>
    </row>
    <row r="179" spans="1:7" ht="47.25" x14ac:dyDescent="0.25">
      <c r="A179" s="73">
        <v>127</v>
      </c>
      <c r="B179" s="11" t="s">
        <v>260</v>
      </c>
      <c r="C179" s="73" t="s">
        <v>156</v>
      </c>
      <c r="D179" s="73">
        <v>97</v>
      </c>
      <c r="E179" s="73">
        <v>96.88</v>
      </c>
      <c r="F179" s="88"/>
      <c r="G179" s="1"/>
    </row>
    <row r="180" spans="1:7" ht="78.75" x14ac:dyDescent="0.25">
      <c r="A180" s="73">
        <v>128</v>
      </c>
      <c r="B180" s="11" t="s">
        <v>318</v>
      </c>
      <c r="C180" s="73" t="s">
        <v>156</v>
      </c>
      <c r="D180" s="73">
        <v>85.71</v>
      </c>
      <c r="E180" s="73">
        <v>85.71</v>
      </c>
      <c r="F180" s="79"/>
      <c r="G180" s="1"/>
    </row>
    <row r="181" spans="1:7" ht="94.5" x14ac:dyDescent="0.25">
      <c r="A181" s="73">
        <v>129</v>
      </c>
      <c r="B181" s="12" t="s">
        <v>320</v>
      </c>
      <c r="C181" s="73" t="s">
        <v>156</v>
      </c>
      <c r="D181" s="73">
        <v>100</v>
      </c>
      <c r="E181" s="73">
        <v>100</v>
      </c>
      <c r="F181" s="79"/>
      <c r="G181" s="1"/>
    </row>
    <row r="182" spans="1:7" ht="126" x14ac:dyDescent="0.25">
      <c r="A182" s="73">
        <v>130</v>
      </c>
      <c r="B182" s="12" t="s">
        <v>319</v>
      </c>
      <c r="C182" s="73" t="s">
        <v>156</v>
      </c>
      <c r="D182" s="73">
        <v>100</v>
      </c>
      <c r="E182" s="73">
        <v>100</v>
      </c>
      <c r="F182" s="79"/>
      <c r="G182" s="1"/>
    </row>
    <row r="183" spans="1:7" ht="63" x14ac:dyDescent="0.25">
      <c r="A183" s="73">
        <v>131</v>
      </c>
      <c r="B183" s="11" t="s">
        <v>557</v>
      </c>
      <c r="C183" s="73" t="s">
        <v>156</v>
      </c>
      <c r="D183" s="73">
        <v>100</v>
      </c>
      <c r="E183" s="73">
        <v>100</v>
      </c>
      <c r="F183" s="79"/>
      <c r="G183" s="1"/>
    </row>
    <row r="184" spans="1:7" ht="15.75" x14ac:dyDescent="0.25">
      <c r="A184" s="150" t="s">
        <v>261</v>
      </c>
      <c r="B184" s="157"/>
      <c r="C184" s="157"/>
      <c r="D184" s="157"/>
      <c r="E184" s="157"/>
      <c r="F184" s="79"/>
      <c r="G184" s="1"/>
    </row>
    <row r="185" spans="1:7" ht="15.75" x14ac:dyDescent="0.25">
      <c r="A185" s="73">
        <v>132</v>
      </c>
      <c r="B185" s="12" t="s">
        <v>891</v>
      </c>
      <c r="C185" s="73" t="s">
        <v>161</v>
      </c>
      <c r="D185" s="73">
        <v>0</v>
      </c>
      <c r="E185" s="73">
        <v>0</v>
      </c>
      <c r="F185" s="79"/>
      <c r="G185" s="1"/>
    </row>
    <row r="186" spans="1:7" ht="47.25" x14ac:dyDescent="0.25">
      <c r="A186" s="73">
        <v>133</v>
      </c>
      <c r="B186" s="12" t="s">
        <v>428</v>
      </c>
      <c r="C186" s="73" t="s">
        <v>161</v>
      </c>
      <c r="D186" s="73">
        <v>0</v>
      </c>
      <c r="E186" s="73">
        <v>0</v>
      </c>
      <c r="F186" s="79"/>
      <c r="G186" s="1"/>
    </row>
    <row r="187" spans="1:7" ht="31.5" x14ac:dyDescent="0.25">
      <c r="A187" s="73">
        <v>134</v>
      </c>
      <c r="B187" s="12" t="s">
        <v>892</v>
      </c>
      <c r="C187" s="73" t="s">
        <v>158</v>
      </c>
      <c r="D187" s="73">
        <v>0</v>
      </c>
      <c r="E187" s="73">
        <v>0</v>
      </c>
      <c r="F187" s="79"/>
      <c r="G187" s="1"/>
    </row>
    <row r="188" spans="1:7" ht="15.75" x14ac:dyDescent="0.25">
      <c r="A188" s="73">
        <v>135</v>
      </c>
      <c r="B188" s="12" t="s">
        <v>893</v>
      </c>
      <c r="C188" s="73" t="s">
        <v>161</v>
      </c>
      <c r="D188" s="73">
        <v>0</v>
      </c>
      <c r="E188" s="73">
        <v>0</v>
      </c>
      <c r="F188" s="79"/>
      <c r="G188" s="1"/>
    </row>
    <row r="189" spans="1:7" ht="15.75" x14ac:dyDescent="0.25">
      <c r="A189" s="73">
        <v>136</v>
      </c>
      <c r="B189" s="85" t="s">
        <v>512</v>
      </c>
      <c r="C189" s="86" t="s">
        <v>160</v>
      </c>
      <c r="D189" s="73">
        <v>0</v>
      </c>
      <c r="E189" s="73">
        <v>0</v>
      </c>
      <c r="F189" s="79"/>
      <c r="G189" s="1"/>
    </row>
    <row r="190" spans="1:7" ht="15.75" x14ac:dyDescent="0.25">
      <c r="A190" s="73">
        <v>137</v>
      </c>
      <c r="B190" s="12" t="s">
        <v>513</v>
      </c>
      <c r="C190" s="73" t="s">
        <v>161</v>
      </c>
      <c r="D190" s="73">
        <v>0</v>
      </c>
      <c r="E190" s="73">
        <v>0</v>
      </c>
      <c r="F190" s="79"/>
      <c r="G190" s="1"/>
    </row>
    <row r="191" spans="1:7" ht="47.25" x14ac:dyDescent="0.25">
      <c r="A191" s="73">
        <v>138</v>
      </c>
      <c r="B191" s="12" t="s">
        <v>894</v>
      </c>
      <c r="C191" s="73" t="s">
        <v>161</v>
      </c>
      <c r="D191" s="73">
        <v>0</v>
      </c>
      <c r="E191" s="73">
        <v>0</v>
      </c>
      <c r="F191" s="79"/>
      <c r="G191" s="1"/>
    </row>
    <row r="192" spans="1:7" ht="15.75" x14ac:dyDescent="0.25">
      <c r="A192" s="150" t="s">
        <v>243</v>
      </c>
      <c r="B192" s="157"/>
      <c r="C192" s="157"/>
      <c r="D192" s="157"/>
      <c r="E192" s="157"/>
      <c r="F192" s="79"/>
      <c r="G192" s="1"/>
    </row>
    <row r="193" spans="1:7" ht="15.75" x14ac:dyDescent="0.25">
      <c r="A193" s="73">
        <v>139</v>
      </c>
      <c r="B193" s="11" t="s">
        <v>321</v>
      </c>
      <c r="C193" s="73" t="s">
        <v>156</v>
      </c>
      <c r="D193" s="73">
        <v>100</v>
      </c>
      <c r="E193" s="73">
        <v>100</v>
      </c>
      <c r="F193" s="79"/>
      <c r="G193" s="1"/>
    </row>
    <row r="194" spans="1:7" ht="15.75" x14ac:dyDescent="0.25">
      <c r="A194" s="73">
        <v>140</v>
      </c>
      <c r="B194" s="12" t="s">
        <v>262</v>
      </c>
      <c r="C194" s="73" t="s">
        <v>161</v>
      </c>
      <c r="D194" s="73">
        <v>4</v>
      </c>
      <c r="E194" s="73">
        <v>4</v>
      </c>
      <c r="F194" s="79"/>
      <c r="G194" s="1"/>
    </row>
    <row r="195" spans="1:7" ht="31.5" x14ac:dyDescent="0.25">
      <c r="A195" s="73">
        <v>141</v>
      </c>
      <c r="B195" s="12" t="s">
        <v>263</v>
      </c>
      <c r="C195" s="73" t="s">
        <v>160</v>
      </c>
      <c r="D195" s="73">
        <v>0</v>
      </c>
      <c r="E195" s="73">
        <v>0</v>
      </c>
      <c r="F195" s="79"/>
      <c r="G195" s="1"/>
    </row>
    <row r="196" spans="1:7" ht="15.75" x14ac:dyDescent="0.25">
      <c r="A196" s="73">
        <v>142</v>
      </c>
      <c r="B196" s="12" t="s">
        <v>264</v>
      </c>
      <c r="C196" s="73" t="s">
        <v>161</v>
      </c>
      <c r="D196" s="73">
        <v>0</v>
      </c>
      <c r="E196" s="73">
        <v>0</v>
      </c>
      <c r="F196" s="79"/>
      <c r="G196" s="1"/>
    </row>
    <row r="197" spans="1:7" ht="15.75" x14ac:dyDescent="0.25">
      <c r="A197" s="73">
        <v>143</v>
      </c>
      <c r="B197" s="12" t="s">
        <v>895</v>
      </c>
      <c r="C197" s="73" t="s">
        <v>161</v>
      </c>
      <c r="D197" s="73">
        <v>0</v>
      </c>
      <c r="E197" s="73">
        <v>0</v>
      </c>
      <c r="F197" s="79"/>
      <c r="G197" s="1"/>
    </row>
    <row r="198" spans="1:7" ht="31.5" x14ac:dyDescent="0.25">
      <c r="A198" s="73">
        <v>144</v>
      </c>
      <c r="B198" s="12" t="s">
        <v>896</v>
      </c>
      <c r="C198" s="73" t="s">
        <v>158</v>
      </c>
      <c r="D198" s="73">
        <v>0</v>
      </c>
      <c r="E198" s="73">
        <v>0</v>
      </c>
      <c r="F198" s="79"/>
      <c r="G198" s="1"/>
    </row>
    <row r="199" spans="1:7" ht="15.75" x14ac:dyDescent="0.25">
      <c r="A199" s="73">
        <v>145</v>
      </c>
      <c r="B199" s="12" t="s">
        <v>897</v>
      </c>
      <c r="C199" s="73" t="s">
        <v>161</v>
      </c>
      <c r="D199" s="73">
        <v>0</v>
      </c>
      <c r="E199" s="73">
        <v>0</v>
      </c>
      <c r="F199" s="79"/>
      <c r="G199" s="1"/>
    </row>
    <row r="200" spans="1:7" ht="47.25" x14ac:dyDescent="0.25">
      <c r="A200" s="73">
        <v>146</v>
      </c>
      <c r="B200" s="8" t="s">
        <v>898</v>
      </c>
      <c r="C200" s="73" t="s">
        <v>161</v>
      </c>
      <c r="D200" s="73">
        <v>0</v>
      </c>
      <c r="E200" s="73">
        <v>0</v>
      </c>
      <c r="F200" s="79"/>
      <c r="G200" s="1"/>
    </row>
    <row r="201" spans="1:7" ht="15.75" x14ac:dyDescent="0.25">
      <c r="A201" s="155" t="s">
        <v>322</v>
      </c>
      <c r="B201" s="156"/>
      <c r="C201" s="156"/>
      <c r="D201" s="156"/>
      <c r="E201" s="156"/>
      <c r="F201" s="79"/>
      <c r="G201" s="1"/>
    </row>
    <row r="202" spans="1:7" ht="31.5" x14ac:dyDescent="0.25">
      <c r="A202" s="73">
        <v>147</v>
      </c>
      <c r="B202" s="11" t="s">
        <v>906</v>
      </c>
      <c r="C202" s="73" t="s">
        <v>161</v>
      </c>
      <c r="D202" s="73">
        <v>0</v>
      </c>
      <c r="E202" s="73">
        <v>0</v>
      </c>
      <c r="F202" s="79"/>
      <c r="G202" s="1"/>
    </row>
    <row r="203" spans="1:7" ht="31.5" x14ac:dyDescent="0.25">
      <c r="A203" s="73">
        <v>148</v>
      </c>
      <c r="B203" s="11" t="s">
        <v>899</v>
      </c>
      <c r="C203" s="73" t="s">
        <v>161</v>
      </c>
      <c r="D203" s="73">
        <v>0</v>
      </c>
      <c r="E203" s="73">
        <v>0</v>
      </c>
      <c r="F203" s="79"/>
      <c r="G203" s="1"/>
    </row>
    <row r="204" spans="1:7" ht="15.75" x14ac:dyDescent="0.25">
      <c r="A204" s="73">
        <v>149</v>
      </c>
      <c r="B204" s="11" t="s">
        <v>900</v>
      </c>
      <c r="C204" s="73" t="s">
        <v>161</v>
      </c>
      <c r="D204" s="73">
        <v>3</v>
      </c>
      <c r="E204" s="73">
        <v>3</v>
      </c>
      <c r="F204" s="79"/>
      <c r="G204" s="1"/>
    </row>
    <row r="205" spans="1:7" ht="15.75" x14ac:dyDescent="0.25">
      <c r="A205" s="73">
        <v>150</v>
      </c>
      <c r="B205" s="11" t="s">
        <v>265</v>
      </c>
      <c r="C205" s="73" t="s">
        <v>161</v>
      </c>
      <c r="D205" s="73">
        <v>350</v>
      </c>
      <c r="E205" s="73">
        <v>350</v>
      </c>
      <c r="F205" s="79"/>
      <c r="G205" s="1"/>
    </row>
    <row r="206" spans="1:7" ht="47.25" x14ac:dyDescent="0.25">
      <c r="A206" s="73">
        <v>151</v>
      </c>
      <c r="B206" s="11" t="s">
        <v>901</v>
      </c>
      <c r="C206" s="73" t="s">
        <v>161</v>
      </c>
      <c r="D206" s="73">
        <v>0</v>
      </c>
      <c r="E206" s="73">
        <v>0</v>
      </c>
      <c r="F206" s="79"/>
      <c r="G206" s="1"/>
    </row>
    <row r="207" spans="1:7" ht="31.5" x14ac:dyDescent="0.25">
      <c r="A207" s="73">
        <v>152</v>
      </c>
      <c r="B207" s="11" t="s">
        <v>902</v>
      </c>
      <c r="C207" s="73" t="s">
        <v>158</v>
      </c>
      <c r="D207" s="73">
        <v>0</v>
      </c>
      <c r="E207" s="73">
        <v>0</v>
      </c>
      <c r="F207" s="79"/>
      <c r="G207" s="1"/>
    </row>
    <row r="208" spans="1:7" ht="15.75" x14ac:dyDescent="0.25">
      <c r="A208" s="73">
        <v>153</v>
      </c>
      <c r="B208" s="11" t="s">
        <v>903</v>
      </c>
      <c r="C208" s="73" t="s">
        <v>161</v>
      </c>
      <c r="D208" s="73">
        <v>6</v>
      </c>
      <c r="E208" s="73">
        <v>6</v>
      </c>
      <c r="F208" s="79"/>
      <c r="G208" s="1"/>
    </row>
    <row r="209" spans="1:7" ht="31.5" x14ac:dyDescent="0.25">
      <c r="A209" s="73">
        <v>154</v>
      </c>
      <c r="B209" s="11" t="s">
        <v>904</v>
      </c>
      <c r="C209" s="73" t="s">
        <v>161</v>
      </c>
      <c r="D209" s="73">
        <v>0</v>
      </c>
      <c r="E209" s="73">
        <v>0</v>
      </c>
      <c r="F209" s="79"/>
      <c r="G209" s="1"/>
    </row>
    <row r="210" spans="1:7" ht="31.5" x14ac:dyDescent="0.25">
      <c r="A210" s="73">
        <v>155</v>
      </c>
      <c r="B210" s="19" t="s">
        <v>905</v>
      </c>
      <c r="C210" s="73" t="s">
        <v>161</v>
      </c>
      <c r="D210" s="73">
        <v>0</v>
      </c>
      <c r="E210" s="73">
        <v>0</v>
      </c>
      <c r="F210" s="79"/>
      <c r="G210" s="1"/>
    </row>
    <row r="211" spans="1:7" ht="31.5" x14ac:dyDescent="0.25">
      <c r="A211" s="73">
        <v>156</v>
      </c>
      <c r="B211" s="19" t="s">
        <v>266</v>
      </c>
      <c r="C211" s="73" t="s">
        <v>161</v>
      </c>
      <c r="D211" s="73">
        <v>0</v>
      </c>
      <c r="E211" s="73">
        <v>0</v>
      </c>
      <c r="F211" s="79"/>
      <c r="G211" s="1"/>
    </row>
    <row r="212" spans="1:7" ht="47.25" x14ac:dyDescent="0.25">
      <c r="A212" s="73">
        <v>157</v>
      </c>
      <c r="B212" s="11" t="s">
        <v>558</v>
      </c>
      <c r="C212" s="73" t="s">
        <v>161</v>
      </c>
      <c r="D212" s="73">
        <v>1</v>
      </c>
      <c r="E212" s="73">
        <v>1</v>
      </c>
      <c r="F212" s="79"/>
      <c r="G212" s="1"/>
    </row>
    <row r="213" spans="1:7" ht="63" x14ac:dyDescent="0.25">
      <c r="A213" s="73">
        <v>158</v>
      </c>
      <c r="B213" s="11" t="s">
        <v>514</v>
      </c>
      <c r="C213" s="73" t="s">
        <v>161</v>
      </c>
      <c r="D213" s="73">
        <v>1</v>
      </c>
      <c r="E213" s="73">
        <v>1</v>
      </c>
      <c r="F213" s="79"/>
      <c r="G213" s="1"/>
    </row>
    <row r="214" spans="1:7" ht="15.75" x14ac:dyDescent="0.25">
      <c r="A214" s="155" t="s">
        <v>244</v>
      </c>
      <c r="B214" s="156"/>
      <c r="C214" s="156"/>
      <c r="D214" s="156"/>
      <c r="E214" s="156"/>
      <c r="F214" s="79"/>
      <c r="G214" s="1"/>
    </row>
    <row r="215" spans="1:7" ht="31.5" x14ac:dyDescent="0.25">
      <c r="A215" s="73">
        <v>159</v>
      </c>
      <c r="B215" s="11" t="s">
        <v>267</v>
      </c>
      <c r="C215" s="73" t="s">
        <v>156</v>
      </c>
      <c r="D215" s="73">
        <v>100</v>
      </c>
      <c r="E215" s="73">
        <v>100</v>
      </c>
      <c r="F215" s="79"/>
      <c r="G215" s="1"/>
    </row>
    <row r="216" spans="1:7" ht="94.5" x14ac:dyDescent="0.25">
      <c r="A216" s="73">
        <v>160</v>
      </c>
      <c r="B216" s="11" t="s">
        <v>268</v>
      </c>
      <c r="C216" s="73" t="s">
        <v>161</v>
      </c>
      <c r="D216" s="73">
        <v>7</v>
      </c>
      <c r="E216" s="73">
        <v>7</v>
      </c>
      <c r="F216" s="79"/>
      <c r="G216" s="1"/>
    </row>
    <row r="217" spans="1:7" ht="15.75" x14ac:dyDescent="0.25">
      <c r="A217" s="150" t="s">
        <v>385</v>
      </c>
      <c r="B217" s="157"/>
      <c r="C217" s="157"/>
      <c r="D217" s="157"/>
      <c r="E217" s="157"/>
      <c r="F217" s="79"/>
      <c r="G217" s="1"/>
    </row>
    <row r="218" spans="1:7" ht="15.75" x14ac:dyDescent="0.25">
      <c r="A218" s="153" t="s">
        <v>309</v>
      </c>
      <c r="B218" s="153"/>
      <c r="C218" s="153"/>
      <c r="D218" s="153"/>
      <c r="E218" s="30"/>
      <c r="F218" s="79"/>
      <c r="G218" s="1"/>
    </row>
    <row r="219" spans="1:7" ht="18.75" x14ac:dyDescent="0.25">
      <c r="A219" s="151" t="s">
        <v>214</v>
      </c>
      <c r="B219" s="151"/>
      <c r="C219" s="151"/>
      <c r="D219" s="151"/>
      <c r="E219" s="151"/>
      <c r="F219" s="79"/>
      <c r="G219" s="1"/>
    </row>
    <row r="220" spans="1:7" ht="15.75" x14ac:dyDescent="0.25">
      <c r="A220" s="150" t="s">
        <v>162</v>
      </c>
      <c r="B220" s="150"/>
      <c r="C220" s="150"/>
      <c r="D220" s="150"/>
      <c r="E220" s="150"/>
      <c r="F220" s="79"/>
      <c r="G220" s="1"/>
    </row>
    <row r="221" spans="1:7" ht="120" x14ac:dyDescent="0.25">
      <c r="A221" s="73">
        <v>161</v>
      </c>
      <c r="B221" s="34" t="s">
        <v>215</v>
      </c>
      <c r="C221" s="73" t="s">
        <v>199</v>
      </c>
      <c r="D221" s="73">
        <v>930</v>
      </c>
      <c r="E221" s="73">
        <v>930</v>
      </c>
      <c r="F221" s="79"/>
      <c r="G221" s="1"/>
    </row>
    <row r="222" spans="1:7" ht="15.75" x14ac:dyDescent="0.25">
      <c r="A222" s="150" t="s">
        <v>397</v>
      </c>
      <c r="B222" s="150"/>
      <c r="C222" s="150"/>
      <c r="D222" s="150"/>
      <c r="E222" s="150"/>
      <c r="F222" s="79"/>
      <c r="G222" s="1"/>
    </row>
    <row r="223" spans="1:7" ht="31.5" x14ac:dyDescent="0.25">
      <c r="A223" s="73">
        <v>162</v>
      </c>
      <c r="B223" s="19" t="s">
        <v>216</v>
      </c>
      <c r="C223" s="73" t="s">
        <v>946</v>
      </c>
      <c r="D223" s="73">
        <v>3</v>
      </c>
      <c r="E223" s="73">
        <v>3</v>
      </c>
      <c r="F223" s="79"/>
      <c r="G223" s="1"/>
    </row>
    <row r="224" spans="1:7" ht="15.75" x14ac:dyDescent="0.25">
      <c r="A224" s="150" t="s">
        <v>381</v>
      </c>
      <c r="B224" s="150"/>
      <c r="C224" s="150"/>
      <c r="D224" s="150"/>
      <c r="E224" s="150"/>
      <c r="F224" s="79"/>
      <c r="G224" s="1"/>
    </row>
    <row r="225" spans="1:7" ht="63" x14ac:dyDescent="0.25">
      <c r="A225" s="73">
        <v>163</v>
      </c>
      <c r="B225" s="12" t="s">
        <v>217</v>
      </c>
      <c r="C225" s="73" t="s">
        <v>158</v>
      </c>
      <c r="D225" s="73">
        <v>11</v>
      </c>
      <c r="E225" s="73">
        <v>11</v>
      </c>
      <c r="F225" s="79"/>
      <c r="G225" s="1"/>
    </row>
    <row r="226" spans="1:7" ht="78.75" x14ac:dyDescent="0.25">
      <c r="A226" s="73">
        <v>164</v>
      </c>
      <c r="B226" s="12" t="s">
        <v>907</v>
      </c>
      <c r="C226" s="73" t="s">
        <v>158</v>
      </c>
      <c r="D226" s="73">
        <v>38</v>
      </c>
      <c r="E226" s="73">
        <v>38</v>
      </c>
      <c r="F226" s="79"/>
      <c r="G226" s="1"/>
    </row>
    <row r="227" spans="1:7" ht="15.75" x14ac:dyDescent="0.25">
      <c r="A227" s="150" t="s">
        <v>218</v>
      </c>
      <c r="B227" s="150"/>
      <c r="C227" s="150"/>
      <c r="D227" s="150"/>
      <c r="E227" s="150"/>
      <c r="F227" s="79"/>
      <c r="G227" s="1"/>
    </row>
    <row r="228" spans="1:7" ht="47.25" x14ac:dyDescent="0.25">
      <c r="A228" s="73">
        <v>165</v>
      </c>
      <c r="B228" s="12" t="s">
        <v>532</v>
      </c>
      <c r="C228" s="73" t="s">
        <v>158</v>
      </c>
      <c r="D228" s="73">
        <v>0</v>
      </c>
      <c r="E228" s="73">
        <v>0</v>
      </c>
      <c r="F228" s="79"/>
      <c r="G228" s="1"/>
    </row>
    <row r="229" spans="1:7" ht="15.75" x14ac:dyDescent="0.25">
      <c r="A229" s="150" t="s">
        <v>382</v>
      </c>
      <c r="B229" s="150"/>
      <c r="C229" s="150"/>
      <c r="D229" s="150"/>
      <c r="E229" s="150"/>
      <c r="F229" s="79"/>
      <c r="G229" s="1"/>
    </row>
    <row r="230" spans="1:7" ht="78.75" x14ac:dyDescent="0.25">
      <c r="A230" s="73">
        <v>166</v>
      </c>
      <c r="B230" s="12" t="s">
        <v>219</v>
      </c>
      <c r="C230" s="73" t="s">
        <v>158</v>
      </c>
      <c r="D230" s="73">
        <v>0</v>
      </c>
      <c r="E230" s="73">
        <v>0</v>
      </c>
      <c r="F230" s="79"/>
      <c r="G230" s="1"/>
    </row>
    <row r="231" spans="1:7" ht="78.75" x14ac:dyDescent="0.25">
      <c r="A231" s="73">
        <v>167</v>
      </c>
      <c r="B231" s="19" t="s">
        <v>220</v>
      </c>
      <c r="C231" s="73" t="s">
        <v>158</v>
      </c>
      <c r="D231" s="73">
        <v>0</v>
      </c>
      <c r="E231" s="73">
        <v>0</v>
      </c>
      <c r="F231" s="79"/>
      <c r="G231" s="1"/>
    </row>
    <row r="232" spans="1:7" ht="63" x14ac:dyDescent="0.25">
      <c r="A232" s="13">
        <v>168</v>
      </c>
      <c r="B232" s="11" t="s">
        <v>379</v>
      </c>
      <c r="C232" s="73" t="s">
        <v>158</v>
      </c>
      <c r="D232" s="73">
        <v>0</v>
      </c>
      <c r="E232" s="73">
        <v>0</v>
      </c>
      <c r="F232" s="79"/>
      <c r="G232" s="1"/>
    </row>
    <row r="233" spans="1:7" ht="15.75" x14ac:dyDescent="0.25">
      <c r="A233" s="150" t="s">
        <v>383</v>
      </c>
      <c r="B233" s="150"/>
      <c r="C233" s="150"/>
      <c r="D233" s="150"/>
      <c r="E233" s="150"/>
      <c r="F233" s="79"/>
      <c r="G233" s="1"/>
    </row>
    <row r="234" spans="1:7" ht="63" x14ac:dyDescent="0.25">
      <c r="A234" s="73">
        <v>169</v>
      </c>
      <c r="B234" s="12" t="s">
        <v>511</v>
      </c>
      <c r="C234" s="73" t="s">
        <v>908</v>
      </c>
      <c r="D234" s="73">
        <v>1</v>
      </c>
      <c r="E234" s="73">
        <v>1</v>
      </c>
      <c r="F234" s="79"/>
      <c r="G234" s="1"/>
    </row>
    <row r="235" spans="1:7" ht="15.75" x14ac:dyDescent="0.25">
      <c r="A235" s="150" t="s">
        <v>196</v>
      </c>
      <c r="B235" s="150"/>
      <c r="C235" s="150"/>
      <c r="D235" s="150"/>
      <c r="E235" s="150"/>
      <c r="F235" s="79"/>
      <c r="G235" s="1"/>
    </row>
    <row r="236" spans="1:7" ht="15.75" x14ac:dyDescent="0.25">
      <c r="A236" s="153" t="s">
        <v>309</v>
      </c>
      <c r="B236" s="153"/>
      <c r="C236" s="153"/>
      <c r="D236" s="153"/>
      <c r="E236" s="73"/>
      <c r="F236" s="79"/>
      <c r="G236" s="1"/>
    </row>
    <row r="237" spans="1:7" ht="33" customHeight="1" x14ac:dyDescent="0.25">
      <c r="A237" s="151" t="s">
        <v>331</v>
      </c>
      <c r="B237" s="151"/>
      <c r="C237" s="151"/>
      <c r="D237" s="151"/>
      <c r="E237" s="151"/>
      <c r="F237" s="79"/>
      <c r="G237" s="1"/>
    </row>
    <row r="238" spans="1:7" ht="15.75" x14ac:dyDescent="0.25">
      <c r="A238" s="150" t="s">
        <v>330</v>
      </c>
      <c r="B238" s="150"/>
      <c r="C238" s="150"/>
      <c r="D238" s="150"/>
      <c r="E238" s="150"/>
      <c r="F238" s="79"/>
      <c r="G238" s="1"/>
    </row>
    <row r="239" spans="1:7" ht="31.5" x14ac:dyDescent="0.25">
      <c r="A239" s="73">
        <v>170</v>
      </c>
      <c r="B239" s="19" t="s">
        <v>475</v>
      </c>
      <c r="C239" s="73" t="s">
        <v>161</v>
      </c>
      <c r="D239" s="73">
        <v>0</v>
      </c>
      <c r="E239" s="73">
        <v>0</v>
      </c>
      <c r="F239" s="79"/>
      <c r="G239" s="1"/>
    </row>
    <row r="240" spans="1:7" ht="15.75" x14ac:dyDescent="0.25">
      <c r="A240" s="73">
        <v>171</v>
      </c>
      <c r="B240" s="19" t="s">
        <v>337</v>
      </c>
      <c r="C240" s="73" t="s">
        <v>161</v>
      </c>
      <c r="D240" s="73">
        <v>0</v>
      </c>
      <c r="E240" s="73">
        <v>0</v>
      </c>
      <c r="F240" s="79"/>
      <c r="G240" s="1"/>
    </row>
    <row r="241" spans="1:7" ht="15.75" x14ac:dyDescent="0.25">
      <c r="A241" s="150" t="s">
        <v>338</v>
      </c>
      <c r="B241" s="150"/>
      <c r="C241" s="150"/>
      <c r="D241" s="150"/>
      <c r="E241" s="150"/>
      <c r="F241" s="79"/>
      <c r="G241" s="1"/>
    </row>
    <row r="242" spans="1:7" ht="31.5" x14ac:dyDescent="0.25">
      <c r="A242" s="73">
        <v>172</v>
      </c>
      <c r="B242" s="19" t="s">
        <v>913</v>
      </c>
      <c r="C242" s="73" t="s">
        <v>161</v>
      </c>
      <c r="D242" s="73">
        <v>0</v>
      </c>
      <c r="E242" s="73">
        <v>0</v>
      </c>
      <c r="F242" s="79"/>
      <c r="G242" s="1"/>
    </row>
    <row r="243" spans="1:7" ht="31.5" x14ac:dyDescent="0.25">
      <c r="A243" s="73">
        <v>173</v>
      </c>
      <c r="B243" s="19" t="s">
        <v>474</v>
      </c>
      <c r="C243" s="73" t="s">
        <v>161</v>
      </c>
      <c r="D243" s="73">
        <v>0</v>
      </c>
      <c r="E243" s="73">
        <v>0</v>
      </c>
      <c r="F243" s="79"/>
      <c r="G243" s="1"/>
    </row>
    <row r="244" spans="1:7" ht="15.75" x14ac:dyDescent="0.25">
      <c r="A244" s="150" t="s">
        <v>339</v>
      </c>
      <c r="B244" s="150"/>
      <c r="C244" s="150"/>
      <c r="D244" s="150"/>
      <c r="E244" s="150"/>
      <c r="F244" s="79"/>
      <c r="G244" s="1"/>
    </row>
    <row r="245" spans="1:7" ht="31.5" x14ac:dyDescent="0.25">
      <c r="A245" s="73">
        <v>174</v>
      </c>
      <c r="B245" s="12" t="s">
        <v>914</v>
      </c>
      <c r="C245" s="73" t="s">
        <v>161</v>
      </c>
      <c r="D245" s="73">
        <v>0</v>
      </c>
      <c r="E245" s="73">
        <v>0</v>
      </c>
      <c r="F245" s="79"/>
      <c r="G245" s="1"/>
    </row>
    <row r="246" spans="1:7" ht="31.5" x14ac:dyDescent="0.25">
      <c r="A246" s="73">
        <v>175</v>
      </c>
      <c r="B246" s="12" t="s">
        <v>521</v>
      </c>
      <c r="C246" s="73" t="s">
        <v>161</v>
      </c>
      <c r="D246" s="73">
        <v>0</v>
      </c>
      <c r="E246" s="73">
        <v>0</v>
      </c>
      <c r="F246" s="79"/>
      <c r="G246" s="1"/>
    </row>
    <row r="247" spans="1:7" ht="31.5" x14ac:dyDescent="0.25">
      <c r="A247" s="73">
        <v>176</v>
      </c>
      <c r="B247" s="12" t="s">
        <v>915</v>
      </c>
      <c r="C247" s="73" t="s">
        <v>161</v>
      </c>
      <c r="D247" s="73">
        <v>1</v>
      </c>
      <c r="E247" s="73">
        <v>1</v>
      </c>
      <c r="F247" s="79"/>
      <c r="G247" s="1"/>
    </row>
    <row r="248" spans="1:7" ht="31.5" x14ac:dyDescent="0.25">
      <c r="A248" s="13">
        <v>177</v>
      </c>
      <c r="B248" s="12" t="s">
        <v>477</v>
      </c>
      <c r="C248" s="73" t="s">
        <v>161</v>
      </c>
      <c r="D248" s="73">
        <v>6</v>
      </c>
      <c r="E248" s="73">
        <v>6</v>
      </c>
      <c r="F248" s="79"/>
      <c r="G248" s="1"/>
    </row>
    <row r="249" spans="1:7" ht="31.5" x14ac:dyDescent="0.25">
      <c r="A249" s="13">
        <v>178</v>
      </c>
      <c r="B249" s="12" t="s">
        <v>477</v>
      </c>
      <c r="C249" s="73" t="s">
        <v>161</v>
      </c>
      <c r="D249" s="73">
        <v>0</v>
      </c>
      <c r="E249" s="73">
        <v>0</v>
      </c>
      <c r="F249" s="79"/>
      <c r="G249" s="1"/>
    </row>
    <row r="250" spans="1:7" ht="31.5" x14ac:dyDescent="0.25">
      <c r="A250" s="13">
        <v>179</v>
      </c>
      <c r="B250" s="12" t="s">
        <v>476</v>
      </c>
      <c r="C250" s="73" t="s">
        <v>161</v>
      </c>
      <c r="D250" s="73">
        <v>0</v>
      </c>
      <c r="E250" s="73">
        <v>0</v>
      </c>
      <c r="F250" s="79"/>
      <c r="G250" s="1"/>
    </row>
    <row r="251" spans="1:7" ht="31.5" x14ac:dyDescent="0.25">
      <c r="A251" s="13">
        <v>180</v>
      </c>
      <c r="B251" s="12" t="s">
        <v>340</v>
      </c>
      <c r="C251" s="73" t="s">
        <v>161</v>
      </c>
      <c r="D251" s="73">
        <v>1</v>
      </c>
      <c r="E251" s="73">
        <v>1</v>
      </c>
      <c r="F251" s="79"/>
      <c r="G251" s="1"/>
    </row>
    <row r="252" spans="1:7" ht="47.25" x14ac:dyDescent="0.25">
      <c r="A252" s="13">
        <v>181</v>
      </c>
      <c r="B252" s="12" t="s">
        <v>341</v>
      </c>
      <c r="C252" s="73" t="s">
        <v>161</v>
      </c>
      <c r="D252" s="73">
        <v>1</v>
      </c>
      <c r="E252" s="73">
        <v>1</v>
      </c>
      <c r="F252" s="79"/>
      <c r="G252" s="1"/>
    </row>
    <row r="253" spans="1:7" ht="31.5" x14ac:dyDescent="0.25">
      <c r="A253" s="13">
        <v>182</v>
      </c>
      <c r="B253" s="12" t="s">
        <v>342</v>
      </c>
      <c r="C253" s="73" t="s">
        <v>161</v>
      </c>
      <c r="D253" s="73">
        <v>0</v>
      </c>
      <c r="E253" s="73">
        <v>0</v>
      </c>
      <c r="F253" s="79"/>
      <c r="G253" s="1"/>
    </row>
    <row r="254" spans="1:7" ht="15.75" x14ac:dyDescent="0.25">
      <c r="A254" s="150" t="s">
        <v>343</v>
      </c>
      <c r="B254" s="150"/>
      <c r="C254" s="150"/>
      <c r="D254" s="150"/>
      <c r="E254" s="150"/>
      <c r="F254" s="79"/>
      <c r="G254" s="1"/>
    </row>
    <row r="255" spans="1:7" ht="31.5" x14ac:dyDescent="0.25">
      <c r="A255" s="73">
        <v>183</v>
      </c>
      <c r="B255" s="12" t="s">
        <v>478</v>
      </c>
      <c r="C255" s="73" t="s">
        <v>161</v>
      </c>
      <c r="D255" s="73">
        <v>0</v>
      </c>
      <c r="E255" s="73">
        <v>0</v>
      </c>
      <c r="F255" s="79"/>
      <c r="G255" s="1"/>
    </row>
    <row r="256" spans="1:7" ht="47.25" x14ac:dyDescent="0.25">
      <c r="A256" s="73">
        <v>184</v>
      </c>
      <c r="B256" s="12" t="s">
        <v>479</v>
      </c>
      <c r="C256" s="73" t="s">
        <v>161</v>
      </c>
      <c r="D256" s="73">
        <v>12</v>
      </c>
      <c r="E256" s="73">
        <v>12</v>
      </c>
      <c r="F256" s="79"/>
      <c r="G256" s="1"/>
    </row>
    <row r="257" spans="1:7" ht="31.5" x14ac:dyDescent="0.25">
      <c r="A257" s="13">
        <v>185</v>
      </c>
      <c r="B257" s="12" t="s">
        <v>344</v>
      </c>
      <c r="C257" s="73" t="s">
        <v>161</v>
      </c>
      <c r="D257" s="73">
        <v>0</v>
      </c>
      <c r="E257" s="73">
        <v>0</v>
      </c>
      <c r="F257" s="79"/>
      <c r="G257" s="1"/>
    </row>
    <row r="258" spans="1:7" ht="31.5" x14ac:dyDescent="0.25">
      <c r="A258" s="73">
        <v>186</v>
      </c>
      <c r="B258" s="12" t="s">
        <v>480</v>
      </c>
      <c r="C258" s="73" t="s">
        <v>161</v>
      </c>
      <c r="D258" s="73">
        <v>12</v>
      </c>
      <c r="E258" s="73">
        <v>12</v>
      </c>
      <c r="F258" s="79"/>
      <c r="G258" s="1"/>
    </row>
    <row r="259" spans="1:7" ht="47.25" x14ac:dyDescent="0.25">
      <c r="A259" s="73">
        <v>187</v>
      </c>
      <c r="B259" s="12" t="s">
        <v>345</v>
      </c>
      <c r="C259" s="73" t="s">
        <v>161</v>
      </c>
      <c r="D259" s="73">
        <v>0</v>
      </c>
      <c r="E259" s="73">
        <v>0</v>
      </c>
      <c r="F259" s="79"/>
      <c r="G259" s="1"/>
    </row>
    <row r="260" spans="1:7" ht="47.25" x14ac:dyDescent="0.25">
      <c r="A260" s="73">
        <v>188</v>
      </c>
      <c r="B260" s="12" t="s">
        <v>345</v>
      </c>
      <c r="C260" s="73" t="s">
        <v>161</v>
      </c>
      <c r="D260" s="73">
        <v>10</v>
      </c>
      <c r="E260" s="73">
        <v>10</v>
      </c>
      <c r="F260" s="79"/>
      <c r="G260" s="1"/>
    </row>
    <row r="261" spans="1:7" ht="15.75" x14ac:dyDescent="0.25">
      <c r="A261" s="150" t="s">
        <v>346</v>
      </c>
      <c r="B261" s="150"/>
      <c r="C261" s="150"/>
      <c r="D261" s="150"/>
      <c r="E261" s="150"/>
      <c r="F261" s="79"/>
      <c r="G261" s="1"/>
    </row>
    <row r="262" spans="1:7" ht="15.75" x14ac:dyDescent="0.25">
      <c r="A262" s="153" t="s">
        <v>309</v>
      </c>
      <c r="B262" s="153"/>
      <c r="C262" s="153"/>
      <c r="D262" s="153"/>
      <c r="E262" s="73"/>
      <c r="F262" s="79"/>
      <c r="G262" s="1"/>
    </row>
    <row r="263" spans="1:7" ht="15.75" x14ac:dyDescent="0.25">
      <c r="A263" s="150" t="s">
        <v>347</v>
      </c>
      <c r="B263" s="150"/>
      <c r="C263" s="150"/>
      <c r="D263" s="150"/>
      <c r="E263" s="150"/>
      <c r="F263" s="79"/>
      <c r="G263" s="1"/>
    </row>
    <row r="264" spans="1:7" ht="31.5" x14ac:dyDescent="0.25">
      <c r="A264" s="73">
        <v>189</v>
      </c>
      <c r="B264" s="12" t="s">
        <v>348</v>
      </c>
      <c r="C264" s="73" t="s">
        <v>157</v>
      </c>
      <c r="D264" s="73">
        <v>3</v>
      </c>
      <c r="E264" s="73">
        <v>3</v>
      </c>
      <c r="F264" s="79"/>
      <c r="G264" s="1"/>
    </row>
    <row r="265" spans="1:7" ht="31.5" x14ac:dyDescent="0.25">
      <c r="A265" s="73">
        <v>190</v>
      </c>
      <c r="B265" s="12" t="s">
        <v>349</v>
      </c>
      <c r="C265" s="73" t="s">
        <v>325</v>
      </c>
      <c r="D265" s="10">
        <v>0</v>
      </c>
      <c r="E265" s="10">
        <v>0</v>
      </c>
      <c r="F265" s="79"/>
      <c r="G265" s="1"/>
    </row>
    <row r="266" spans="1:7" ht="31.5" x14ac:dyDescent="0.25">
      <c r="A266" s="73">
        <v>191</v>
      </c>
      <c r="B266" s="12" t="s">
        <v>350</v>
      </c>
      <c r="C266" s="73" t="s">
        <v>325</v>
      </c>
      <c r="D266" s="10">
        <v>0</v>
      </c>
      <c r="E266" s="73">
        <v>0</v>
      </c>
      <c r="F266" s="79"/>
      <c r="G266" s="1"/>
    </row>
    <row r="267" spans="1:7" ht="15.75" x14ac:dyDescent="0.25">
      <c r="A267" s="73">
        <v>192</v>
      </c>
      <c r="B267" s="12" t="s">
        <v>351</v>
      </c>
      <c r="C267" s="73" t="s">
        <v>161</v>
      </c>
      <c r="D267" s="73">
        <v>0</v>
      </c>
      <c r="E267" s="73">
        <v>0</v>
      </c>
      <c r="F267" s="79"/>
      <c r="G267" s="1"/>
    </row>
    <row r="268" spans="1:7" ht="18.75" x14ac:dyDescent="0.25">
      <c r="A268" s="151" t="s">
        <v>352</v>
      </c>
      <c r="B268" s="151"/>
      <c r="C268" s="151"/>
      <c r="D268" s="151"/>
      <c r="E268" s="151"/>
      <c r="F268" s="79"/>
      <c r="G268" s="1"/>
    </row>
    <row r="269" spans="1:7" ht="15.75" x14ac:dyDescent="0.25">
      <c r="A269" s="150" t="s">
        <v>327</v>
      </c>
      <c r="B269" s="150"/>
      <c r="C269" s="150"/>
      <c r="D269" s="150"/>
      <c r="E269" s="150"/>
      <c r="F269" s="79"/>
      <c r="G269" s="1"/>
    </row>
    <row r="270" spans="1:7" ht="63" x14ac:dyDescent="0.25">
      <c r="A270" s="73">
        <v>193</v>
      </c>
      <c r="B270" s="11" t="s">
        <v>460</v>
      </c>
      <c r="C270" s="73" t="s">
        <v>161</v>
      </c>
      <c r="D270" s="73">
        <v>18</v>
      </c>
      <c r="E270" s="73">
        <v>18</v>
      </c>
      <c r="F270" s="79"/>
      <c r="G270" s="1"/>
    </row>
    <row r="271" spans="1:7" ht="31.5" x14ac:dyDescent="0.25">
      <c r="A271" s="73">
        <v>194</v>
      </c>
      <c r="B271" s="11" t="s">
        <v>461</v>
      </c>
      <c r="C271" s="73" t="s">
        <v>161</v>
      </c>
      <c r="D271" s="73">
        <v>6</v>
      </c>
      <c r="E271" s="73">
        <v>6</v>
      </c>
      <c r="F271" s="79"/>
      <c r="G271" s="1"/>
    </row>
    <row r="272" spans="1:7" ht="31.5" x14ac:dyDescent="0.25">
      <c r="A272" s="73">
        <v>195</v>
      </c>
      <c r="B272" s="11" t="s">
        <v>459</v>
      </c>
      <c r="C272" s="73" t="s">
        <v>161</v>
      </c>
      <c r="D272" s="73">
        <v>45</v>
      </c>
      <c r="E272" s="73">
        <v>45</v>
      </c>
      <c r="F272" s="79"/>
      <c r="G272" s="1"/>
    </row>
    <row r="273" spans="1:7" ht="31.5" x14ac:dyDescent="0.25">
      <c r="A273" s="13">
        <v>196</v>
      </c>
      <c r="B273" s="11" t="s">
        <v>462</v>
      </c>
      <c r="C273" s="73" t="s">
        <v>161</v>
      </c>
      <c r="D273" s="73">
        <v>67</v>
      </c>
      <c r="E273" s="73">
        <v>67</v>
      </c>
      <c r="F273" s="79"/>
      <c r="G273" s="1"/>
    </row>
    <row r="274" spans="1:7" ht="15.75" x14ac:dyDescent="0.25">
      <c r="A274" s="150" t="s">
        <v>326</v>
      </c>
      <c r="B274" s="150"/>
      <c r="C274" s="150"/>
      <c r="D274" s="150"/>
      <c r="E274" s="150"/>
      <c r="F274" s="79"/>
      <c r="G274" s="1"/>
    </row>
    <row r="275" spans="1:7" ht="31.5" x14ac:dyDescent="0.25">
      <c r="A275" s="73">
        <v>197</v>
      </c>
      <c r="B275" s="11" t="s">
        <v>328</v>
      </c>
      <c r="C275" s="73" t="s">
        <v>156</v>
      </c>
      <c r="D275" s="73">
        <v>32</v>
      </c>
      <c r="E275" s="73">
        <v>9.6999999999999993</v>
      </c>
      <c r="F275" s="79"/>
      <c r="G275" s="1"/>
    </row>
    <row r="276" spans="1:7" ht="31.5" x14ac:dyDescent="0.25">
      <c r="A276" s="73">
        <v>198</v>
      </c>
      <c r="B276" s="11" t="s">
        <v>353</v>
      </c>
      <c r="C276" s="73" t="s">
        <v>156</v>
      </c>
      <c r="D276" s="73">
        <v>2.4</v>
      </c>
      <c r="E276" s="73">
        <v>0.9</v>
      </c>
      <c r="F276" s="79"/>
      <c r="G276" s="1"/>
    </row>
    <row r="277" spans="1:7" ht="31.5" x14ac:dyDescent="0.25">
      <c r="A277" s="13">
        <v>199</v>
      </c>
      <c r="B277" s="11" t="s">
        <v>560</v>
      </c>
      <c r="C277" s="73" t="s">
        <v>161</v>
      </c>
      <c r="D277" s="73">
        <v>4.5</v>
      </c>
      <c r="E277" s="73">
        <v>4.7</v>
      </c>
      <c r="F277" s="79"/>
      <c r="G277" s="1"/>
    </row>
    <row r="278" spans="1:7" ht="31.5" x14ac:dyDescent="0.25">
      <c r="A278" s="13">
        <v>200</v>
      </c>
      <c r="B278" s="11" t="s">
        <v>354</v>
      </c>
      <c r="C278" s="73" t="s">
        <v>156</v>
      </c>
      <c r="D278" s="73">
        <v>8</v>
      </c>
      <c r="E278" s="73">
        <v>6.1</v>
      </c>
      <c r="F278" s="88"/>
      <c r="G278" s="1"/>
    </row>
    <row r="279" spans="1:7" ht="47.25" x14ac:dyDescent="0.25">
      <c r="A279" s="73">
        <v>201</v>
      </c>
      <c r="B279" s="11" t="s">
        <v>355</v>
      </c>
      <c r="C279" s="73" t="s">
        <v>156</v>
      </c>
      <c r="D279" s="73">
        <v>39</v>
      </c>
      <c r="E279" s="73">
        <v>41.4</v>
      </c>
      <c r="F279" s="79"/>
      <c r="G279" s="1"/>
    </row>
    <row r="280" spans="1:7" ht="47.25" x14ac:dyDescent="0.25">
      <c r="A280" s="73">
        <v>202</v>
      </c>
      <c r="B280" s="11" t="s">
        <v>356</v>
      </c>
      <c r="C280" s="73" t="s">
        <v>156</v>
      </c>
      <c r="D280" s="73">
        <v>45</v>
      </c>
      <c r="E280" s="73">
        <v>51.1</v>
      </c>
      <c r="F280" s="79"/>
      <c r="G280" s="1"/>
    </row>
    <row r="281" spans="1:7" ht="47.25" x14ac:dyDescent="0.25">
      <c r="A281" s="73">
        <v>203</v>
      </c>
      <c r="B281" s="11" t="s">
        <v>357</v>
      </c>
      <c r="C281" s="73" t="s">
        <v>156</v>
      </c>
      <c r="D281" s="73">
        <v>100</v>
      </c>
      <c r="E281" s="73">
        <v>100</v>
      </c>
      <c r="F281" s="79"/>
      <c r="G281" s="1"/>
    </row>
    <row r="282" spans="1:7" ht="47.25" x14ac:dyDescent="0.25">
      <c r="A282" s="73">
        <v>204</v>
      </c>
      <c r="B282" s="11" t="s">
        <v>561</v>
      </c>
      <c r="C282" s="73" t="s">
        <v>161</v>
      </c>
      <c r="D282" s="73">
        <v>4</v>
      </c>
      <c r="E282" s="73">
        <v>4</v>
      </c>
      <c r="F282" s="79"/>
      <c r="G282" s="1"/>
    </row>
    <row r="283" spans="1:7" ht="15.75" x14ac:dyDescent="0.25">
      <c r="A283" s="150" t="s">
        <v>364</v>
      </c>
      <c r="B283" s="150"/>
      <c r="C283" s="150"/>
      <c r="D283" s="150"/>
      <c r="E283" s="150"/>
      <c r="F283" s="79"/>
      <c r="G283" s="1"/>
    </row>
    <row r="284" spans="1:7" ht="63" x14ac:dyDescent="0.25">
      <c r="A284" s="73">
        <v>205</v>
      </c>
      <c r="B284" s="11" t="s">
        <v>463</v>
      </c>
      <c r="C284" s="73" t="s">
        <v>161</v>
      </c>
      <c r="D284" s="73">
        <v>7</v>
      </c>
      <c r="E284" s="73">
        <v>7</v>
      </c>
      <c r="F284" s="79"/>
      <c r="G284" s="1"/>
    </row>
    <row r="285" spans="1:7" ht="47.25" x14ac:dyDescent="0.25">
      <c r="A285" s="73">
        <v>206</v>
      </c>
      <c r="B285" s="11" t="s">
        <v>464</v>
      </c>
      <c r="C285" s="73" t="s">
        <v>161</v>
      </c>
      <c r="D285" s="73">
        <v>0</v>
      </c>
      <c r="E285" s="73">
        <v>0</v>
      </c>
      <c r="F285" s="79"/>
      <c r="G285" s="1"/>
    </row>
    <row r="286" spans="1:7" ht="126" x14ac:dyDescent="0.25">
      <c r="A286" s="73">
        <v>207</v>
      </c>
      <c r="B286" s="11" t="s">
        <v>365</v>
      </c>
      <c r="C286" s="73" t="s">
        <v>161</v>
      </c>
      <c r="D286" s="73">
        <v>3</v>
      </c>
      <c r="E286" s="73">
        <v>3</v>
      </c>
      <c r="F286" s="79"/>
      <c r="G286" s="1"/>
    </row>
    <row r="287" spans="1:7" ht="141.75" x14ac:dyDescent="0.25">
      <c r="A287" s="73">
        <v>208</v>
      </c>
      <c r="B287" s="11" t="s">
        <v>465</v>
      </c>
      <c r="C287" s="73" t="s">
        <v>161</v>
      </c>
      <c r="D287" s="73">
        <v>21</v>
      </c>
      <c r="E287" s="73">
        <v>33</v>
      </c>
      <c r="F287" s="79"/>
      <c r="G287" s="1"/>
    </row>
    <row r="288" spans="1:7" ht="15.75" x14ac:dyDescent="0.25">
      <c r="A288" s="150" t="s">
        <v>366</v>
      </c>
      <c r="B288" s="150"/>
      <c r="C288" s="150"/>
      <c r="D288" s="150"/>
      <c r="E288" s="150"/>
      <c r="F288" s="79"/>
      <c r="G288" s="1"/>
    </row>
    <row r="289" spans="1:7" ht="31.5" x14ac:dyDescent="0.25">
      <c r="A289" s="73">
        <v>209</v>
      </c>
      <c r="B289" s="11" t="s">
        <v>367</v>
      </c>
      <c r="C289" s="73" t="s">
        <v>368</v>
      </c>
      <c r="D289" s="73">
        <v>333.8</v>
      </c>
      <c r="E289" s="73">
        <v>335</v>
      </c>
      <c r="F289" s="79"/>
      <c r="G289" s="1"/>
    </row>
    <row r="290" spans="1:7" ht="15.75" x14ac:dyDescent="0.25">
      <c r="A290" s="73">
        <v>210</v>
      </c>
      <c r="B290" s="11" t="s">
        <v>466</v>
      </c>
      <c r="C290" s="73" t="s">
        <v>161</v>
      </c>
      <c r="D290" s="73">
        <v>12</v>
      </c>
      <c r="E290" s="73">
        <v>26</v>
      </c>
      <c r="F290" s="79"/>
      <c r="G290" s="1"/>
    </row>
    <row r="291" spans="1:7" ht="31.5" x14ac:dyDescent="0.25">
      <c r="A291" s="73">
        <v>211</v>
      </c>
      <c r="B291" s="11" t="s">
        <v>369</v>
      </c>
      <c r="C291" s="73" t="s">
        <v>161</v>
      </c>
      <c r="D291" s="73">
        <v>108</v>
      </c>
      <c r="E291" s="73">
        <v>108</v>
      </c>
      <c r="F291" s="79"/>
      <c r="G291" s="1"/>
    </row>
    <row r="292" spans="1:7" ht="47.25" x14ac:dyDescent="0.25">
      <c r="A292" s="73">
        <v>212</v>
      </c>
      <c r="B292" s="11" t="s">
        <v>467</v>
      </c>
      <c r="C292" s="73" t="s">
        <v>436</v>
      </c>
      <c r="D292" s="73">
        <v>428</v>
      </c>
      <c r="E292" s="73">
        <v>351</v>
      </c>
      <c r="F292" s="72"/>
      <c r="G292" s="1"/>
    </row>
    <row r="293" spans="1:7" ht="31.5" x14ac:dyDescent="0.25">
      <c r="A293" s="13">
        <v>213</v>
      </c>
      <c r="B293" s="11" t="s">
        <v>468</v>
      </c>
      <c r="C293" s="73" t="s">
        <v>436</v>
      </c>
      <c r="D293" s="73">
        <v>0</v>
      </c>
      <c r="E293" s="73">
        <v>0</v>
      </c>
      <c r="F293" s="79"/>
      <c r="G293" s="1"/>
    </row>
    <row r="294" spans="1:7" ht="31.5" x14ac:dyDescent="0.25">
      <c r="A294" s="73">
        <v>214</v>
      </c>
      <c r="B294" s="11" t="s">
        <v>469</v>
      </c>
      <c r="C294" s="73" t="s">
        <v>436</v>
      </c>
      <c r="D294" s="73">
        <v>2</v>
      </c>
      <c r="E294" s="73">
        <v>2</v>
      </c>
      <c r="F294" s="79"/>
      <c r="G294" s="1"/>
    </row>
    <row r="295" spans="1:7" ht="31.5" x14ac:dyDescent="0.25">
      <c r="A295" s="73">
        <v>215</v>
      </c>
      <c r="B295" s="11" t="s">
        <v>470</v>
      </c>
      <c r="C295" s="73" t="s">
        <v>436</v>
      </c>
      <c r="D295" s="73">
        <v>24</v>
      </c>
      <c r="E295" s="73">
        <v>24</v>
      </c>
      <c r="F295" s="79"/>
      <c r="G295" s="1"/>
    </row>
    <row r="296" spans="1:7" ht="31.5" x14ac:dyDescent="0.25">
      <c r="A296" s="73">
        <v>216</v>
      </c>
      <c r="B296" s="11" t="s">
        <v>876</v>
      </c>
      <c r="C296" s="73" t="s">
        <v>986</v>
      </c>
      <c r="D296" s="73">
        <v>13781</v>
      </c>
      <c r="E296" s="73">
        <v>13789</v>
      </c>
      <c r="F296" s="79"/>
      <c r="G296" s="1"/>
    </row>
    <row r="297" spans="1:7" ht="31.5" x14ac:dyDescent="0.25">
      <c r="A297" s="73">
        <v>217</v>
      </c>
      <c r="B297" s="11" t="s">
        <v>877</v>
      </c>
      <c r="C297" s="73" t="s">
        <v>987</v>
      </c>
      <c r="D297" s="73">
        <v>3495</v>
      </c>
      <c r="E297" s="73">
        <v>3725</v>
      </c>
      <c r="F297" s="79"/>
      <c r="G297" s="1"/>
    </row>
    <row r="298" spans="1:7" ht="47.25" x14ac:dyDescent="0.25">
      <c r="A298" s="73">
        <v>218</v>
      </c>
      <c r="B298" s="11" t="s">
        <v>471</v>
      </c>
      <c r="C298" s="73" t="s">
        <v>436</v>
      </c>
      <c r="D298" s="73">
        <v>138</v>
      </c>
      <c r="E298" s="73">
        <v>142</v>
      </c>
      <c r="F298" s="79"/>
      <c r="G298" s="1"/>
    </row>
    <row r="299" spans="1:7" ht="31.5" x14ac:dyDescent="0.25">
      <c r="A299" s="73">
        <v>219</v>
      </c>
      <c r="B299" s="11" t="s">
        <v>472</v>
      </c>
      <c r="C299" s="73" t="s">
        <v>436</v>
      </c>
      <c r="D299" s="73">
        <v>280</v>
      </c>
      <c r="E299" s="73">
        <v>280</v>
      </c>
      <c r="F299" s="79"/>
      <c r="G299" s="1"/>
    </row>
    <row r="300" spans="1:7" ht="31.5" x14ac:dyDescent="0.25">
      <c r="A300" s="73">
        <v>220</v>
      </c>
      <c r="B300" s="11" t="s">
        <v>473</v>
      </c>
      <c r="C300" s="73" t="s">
        <v>436</v>
      </c>
      <c r="D300" s="73">
        <v>40</v>
      </c>
      <c r="E300" s="73">
        <v>40</v>
      </c>
      <c r="F300" s="79"/>
      <c r="G300" s="1"/>
    </row>
    <row r="301" spans="1:7" ht="18.75" x14ac:dyDescent="0.25">
      <c r="A301" s="151" t="s">
        <v>332</v>
      </c>
      <c r="B301" s="151"/>
      <c r="C301" s="151"/>
      <c r="D301" s="151"/>
      <c r="E301" s="151"/>
      <c r="F301" s="79"/>
      <c r="G301" s="1"/>
    </row>
    <row r="302" spans="1:7" ht="15.75" x14ac:dyDescent="0.25">
      <c r="A302" s="150" t="s">
        <v>222</v>
      </c>
      <c r="B302" s="150"/>
      <c r="C302" s="150"/>
      <c r="D302" s="150"/>
      <c r="E302" s="150"/>
      <c r="F302" s="79"/>
      <c r="G302" s="1"/>
    </row>
    <row r="303" spans="1:7" ht="63" x14ac:dyDescent="0.25">
      <c r="A303" s="73">
        <v>221</v>
      </c>
      <c r="B303" s="11" t="s">
        <v>223</v>
      </c>
      <c r="C303" s="73" t="s">
        <v>161</v>
      </c>
      <c r="D303" s="73">
        <v>9880</v>
      </c>
      <c r="E303" s="73">
        <v>9880</v>
      </c>
      <c r="F303" s="79"/>
      <c r="G303" s="1"/>
    </row>
    <row r="304" spans="1:7" ht="31.5" x14ac:dyDescent="0.25">
      <c r="A304" s="73">
        <v>222</v>
      </c>
      <c r="B304" s="12" t="s">
        <v>224</v>
      </c>
      <c r="C304" s="73" t="s">
        <v>161</v>
      </c>
      <c r="D304" s="73">
        <v>10633</v>
      </c>
      <c r="E304" s="73">
        <v>10633</v>
      </c>
      <c r="F304" s="79"/>
      <c r="G304" s="1"/>
    </row>
    <row r="305" spans="1:7" ht="31.5" x14ac:dyDescent="0.25">
      <c r="A305" s="73">
        <v>223</v>
      </c>
      <c r="B305" s="12" t="s">
        <v>225</v>
      </c>
      <c r="C305" s="73" t="s">
        <v>161</v>
      </c>
      <c r="D305" s="73">
        <v>107</v>
      </c>
      <c r="E305" s="73">
        <v>107</v>
      </c>
      <c r="F305" s="79"/>
      <c r="G305" s="1"/>
    </row>
    <row r="306" spans="1:7" ht="47.25" x14ac:dyDescent="0.25">
      <c r="A306" s="13">
        <v>224</v>
      </c>
      <c r="B306" s="12" t="s">
        <v>226</v>
      </c>
      <c r="C306" s="73" t="s">
        <v>161</v>
      </c>
      <c r="D306" s="73">
        <v>6884</v>
      </c>
      <c r="E306" s="73">
        <v>7889</v>
      </c>
      <c r="F306" s="79"/>
      <c r="G306" s="1"/>
    </row>
    <row r="307" spans="1:7" ht="47.25" x14ac:dyDescent="0.25">
      <c r="A307" s="13">
        <v>225</v>
      </c>
      <c r="B307" s="12" t="s">
        <v>227</v>
      </c>
      <c r="C307" s="73" t="s">
        <v>161</v>
      </c>
      <c r="D307" s="73">
        <v>9850</v>
      </c>
      <c r="E307" s="73">
        <v>9850</v>
      </c>
      <c r="F307" s="79"/>
      <c r="G307" s="1"/>
    </row>
    <row r="308" spans="1:7" ht="15.75" x14ac:dyDescent="0.25">
      <c r="A308" s="150" t="s">
        <v>398</v>
      </c>
      <c r="B308" s="150"/>
      <c r="C308" s="150"/>
      <c r="D308" s="150"/>
      <c r="E308" s="150"/>
      <c r="F308" s="79"/>
      <c r="G308" s="1"/>
    </row>
    <row r="309" spans="1:7" ht="78.75" x14ac:dyDescent="0.25">
      <c r="A309" s="73">
        <v>226</v>
      </c>
      <c r="B309" s="11" t="s">
        <v>164</v>
      </c>
      <c r="C309" s="73" t="s">
        <v>156</v>
      </c>
      <c r="D309" s="73" t="s">
        <v>228</v>
      </c>
      <c r="E309" s="73">
        <v>1.4999999999999999E-2</v>
      </c>
      <c r="F309" s="79"/>
      <c r="G309" s="1"/>
    </row>
    <row r="310" spans="1:7" ht="15.75" x14ac:dyDescent="0.25">
      <c r="A310" s="150" t="s">
        <v>399</v>
      </c>
      <c r="B310" s="150"/>
      <c r="C310" s="150"/>
      <c r="D310" s="150"/>
      <c r="E310" s="150"/>
      <c r="F310" s="79"/>
      <c r="G310" s="1"/>
    </row>
    <row r="311" spans="1:7" ht="47.25" x14ac:dyDescent="0.25">
      <c r="A311" s="73">
        <v>227</v>
      </c>
      <c r="B311" s="12" t="s">
        <v>982</v>
      </c>
      <c r="C311" s="73" t="s">
        <v>161</v>
      </c>
      <c r="D311" s="73">
        <v>103</v>
      </c>
      <c r="E311" s="73">
        <v>103</v>
      </c>
      <c r="F311" s="79"/>
      <c r="G311" s="1"/>
    </row>
    <row r="312" spans="1:7" ht="15.75" x14ac:dyDescent="0.25">
      <c r="A312" s="153" t="s">
        <v>309</v>
      </c>
      <c r="B312" s="153"/>
      <c r="C312" s="153"/>
      <c r="D312" s="153"/>
      <c r="E312" s="73"/>
      <c r="F312" s="79"/>
      <c r="G312" s="1"/>
    </row>
    <row r="313" spans="1:7" ht="15.75" x14ac:dyDescent="0.25">
      <c r="A313" s="150" t="s">
        <v>315</v>
      </c>
      <c r="B313" s="150"/>
      <c r="C313" s="150"/>
      <c r="D313" s="150"/>
      <c r="E313" s="150"/>
      <c r="F313" s="79"/>
      <c r="G313" s="1"/>
    </row>
    <row r="314" spans="1:7" ht="15.75" x14ac:dyDescent="0.25">
      <c r="A314" s="153" t="s">
        <v>309</v>
      </c>
      <c r="B314" s="153"/>
      <c r="C314" s="153"/>
      <c r="D314" s="153"/>
      <c r="E314" s="73"/>
      <c r="F314" s="79"/>
      <c r="G314" s="1"/>
    </row>
    <row r="315" spans="1:7" ht="38.25" customHeight="1" x14ac:dyDescent="0.25">
      <c r="A315" s="151" t="s">
        <v>370</v>
      </c>
      <c r="B315" s="151"/>
      <c r="C315" s="151"/>
      <c r="D315" s="151"/>
      <c r="E315" s="151"/>
      <c r="F315" s="79"/>
      <c r="G315" s="1"/>
    </row>
    <row r="316" spans="1:7" ht="15.75" x14ac:dyDescent="0.25">
      <c r="A316" s="150" t="s">
        <v>371</v>
      </c>
      <c r="B316" s="150"/>
      <c r="C316" s="150"/>
      <c r="D316" s="150"/>
      <c r="E316" s="150"/>
      <c r="F316" s="79"/>
      <c r="G316" s="1"/>
    </row>
    <row r="317" spans="1:7" ht="47.25" x14ac:dyDescent="0.25">
      <c r="A317" s="73">
        <v>228</v>
      </c>
      <c r="B317" s="11" t="s">
        <v>488</v>
      </c>
      <c r="C317" s="73" t="s">
        <v>160</v>
      </c>
      <c r="D317" s="73">
        <v>2400</v>
      </c>
      <c r="E317" s="73">
        <v>2400</v>
      </c>
      <c r="F317" s="79"/>
      <c r="G317" s="1"/>
    </row>
    <row r="318" spans="1:7" ht="31.5" x14ac:dyDescent="0.25">
      <c r="A318" s="73">
        <v>229</v>
      </c>
      <c r="B318" s="11" t="s">
        <v>489</v>
      </c>
      <c r="C318" s="73" t="s">
        <v>160</v>
      </c>
      <c r="D318" s="73">
        <v>180</v>
      </c>
      <c r="E318" s="73">
        <v>180</v>
      </c>
      <c r="F318" s="79"/>
      <c r="G318" s="1"/>
    </row>
    <row r="319" spans="1:7" ht="47.25" x14ac:dyDescent="0.25">
      <c r="A319" s="73">
        <v>230</v>
      </c>
      <c r="B319" s="11" t="s">
        <v>490</v>
      </c>
      <c r="C319" s="73" t="s">
        <v>372</v>
      </c>
      <c r="D319" s="73">
        <v>600</v>
      </c>
      <c r="E319" s="73">
        <v>600</v>
      </c>
      <c r="F319" s="79"/>
      <c r="G319" s="1"/>
    </row>
    <row r="320" spans="1:7" ht="63" x14ac:dyDescent="0.25">
      <c r="A320" s="73">
        <v>231</v>
      </c>
      <c r="B320" s="11" t="s">
        <v>491</v>
      </c>
      <c r="C320" s="73" t="s">
        <v>372</v>
      </c>
      <c r="D320" s="73">
        <v>0</v>
      </c>
      <c r="E320" s="73">
        <v>0</v>
      </c>
      <c r="F320" s="79"/>
      <c r="G320" s="1"/>
    </row>
    <row r="321" spans="1:7" ht="31.5" x14ac:dyDescent="0.25">
      <c r="A321" s="73">
        <v>232</v>
      </c>
      <c r="B321" s="11" t="s">
        <v>492</v>
      </c>
      <c r="C321" s="73" t="s">
        <v>160</v>
      </c>
      <c r="D321" s="73">
        <v>192</v>
      </c>
      <c r="E321" s="73">
        <v>192</v>
      </c>
      <c r="F321" s="79"/>
      <c r="G321" s="1"/>
    </row>
    <row r="322" spans="1:7" ht="47.25" x14ac:dyDescent="0.25">
      <c r="A322" s="73">
        <v>233</v>
      </c>
      <c r="B322" s="11" t="s">
        <v>493</v>
      </c>
      <c r="C322" s="73" t="s">
        <v>160</v>
      </c>
      <c r="D322" s="73">
        <v>1920</v>
      </c>
      <c r="E322" s="73">
        <v>1920</v>
      </c>
      <c r="F322" s="79"/>
      <c r="G322" s="1"/>
    </row>
    <row r="323" spans="1:7" ht="94.5" x14ac:dyDescent="0.25">
      <c r="A323" s="73">
        <v>234</v>
      </c>
      <c r="B323" s="11" t="s">
        <v>494</v>
      </c>
      <c r="C323" s="73" t="s">
        <v>160</v>
      </c>
      <c r="D323" s="73">
        <v>0</v>
      </c>
      <c r="E323" s="73">
        <v>0</v>
      </c>
      <c r="F323" s="79"/>
      <c r="G323" s="1"/>
    </row>
    <row r="324" spans="1:7" ht="31.5" x14ac:dyDescent="0.25">
      <c r="A324" s="73">
        <v>235</v>
      </c>
      <c r="B324" s="11" t="s">
        <v>495</v>
      </c>
      <c r="C324" s="73" t="s">
        <v>436</v>
      </c>
      <c r="D324" s="73">
        <v>18</v>
      </c>
      <c r="E324" s="73">
        <v>18</v>
      </c>
      <c r="F324" s="79"/>
      <c r="G324" s="1"/>
    </row>
    <row r="325" spans="1:7" ht="31.5" x14ac:dyDescent="0.25">
      <c r="A325" s="73">
        <v>236</v>
      </c>
      <c r="B325" s="11" t="s">
        <v>496</v>
      </c>
      <c r="C325" s="73" t="s">
        <v>436</v>
      </c>
      <c r="D325" s="73">
        <v>60</v>
      </c>
      <c r="E325" s="73">
        <v>60</v>
      </c>
      <c r="F325" s="79"/>
      <c r="G325" s="1"/>
    </row>
    <row r="326" spans="1:7" ht="31.5" x14ac:dyDescent="0.25">
      <c r="A326" s="73">
        <v>237</v>
      </c>
      <c r="B326" s="11" t="s">
        <v>497</v>
      </c>
      <c r="C326" s="73" t="s">
        <v>436</v>
      </c>
      <c r="D326" s="73">
        <v>140</v>
      </c>
      <c r="E326" s="73">
        <v>140</v>
      </c>
      <c r="F326" s="79"/>
      <c r="G326" s="1"/>
    </row>
    <row r="327" spans="1:7" ht="15.75" x14ac:dyDescent="0.25">
      <c r="A327" s="150" t="s">
        <v>373</v>
      </c>
      <c r="B327" s="150"/>
      <c r="C327" s="150"/>
      <c r="D327" s="150"/>
      <c r="E327" s="150"/>
      <c r="F327" s="79"/>
      <c r="G327" s="1"/>
    </row>
    <row r="328" spans="1:7" ht="15.75" x14ac:dyDescent="0.25">
      <c r="A328" s="73">
        <v>238</v>
      </c>
      <c r="B328" s="11" t="s">
        <v>498</v>
      </c>
      <c r="C328" s="73" t="s">
        <v>436</v>
      </c>
      <c r="D328" s="73">
        <v>48</v>
      </c>
      <c r="E328" s="73">
        <v>48</v>
      </c>
      <c r="F328" s="79"/>
      <c r="G328" s="1"/>
    </row>
    <row r="329" spans="1:7" ht="47.25" x14ac:dyDescent="0.25">
      <c r="A329" s="73">
        <v>239</v>
      </c>
      <c r="B329" s="11" t="s">
        <v>499</v>
      </c>
      <c r="C329" s="73" t="s">
        <v>436</v>
      </c>
      <c r="D329" s="73">
        <v>120</v>
      </c>
      <c r="E329" s="73">
        <v>120</v>
      </c>
      <c r="F329" s="79"/>
      <c r="G329" s="1"/>
    </row>
    <row r="330" spans="1:7" ht="31.5" x14ac:dyDescent="0.25">
      <c r="A330" s="73">
        <v>240</v>
      </c>
      <c r="B330" s="11" t="s">
        <v>500</v>
      </c>
      <c r="C330" s="73" t="s">
        <v>436</v>
      </c>
      <c r="D330" s="73">
        <v>48</v>
      </c>
      <c r="E330" s="73">
        <v>48</v>
      </c>
      <c r="F330" s="79"/>
      <c r="G330" s="1"/>
    </row>
    <row r="331" spans="1:7" ht="47.25" x14ac:dyDescent="0.25">
      <c r="A331" s="13">
        <v>241</v>
      </c>
      <c r="B331" s="11" t="s">
        <v>501</v>
      </c>
      <c r="C331" s="73" t="s">
        <v>436</v>
      </c>
      <c r="D331" s="73">
        <v>24</v>
      </c>
      <c r="E331" s="73">
        <v>24</v>
      </c>
      <c r="F331" s="79"/>
      <c r="G331" s="1"/>
    </row>
    <row r="332" spans="1:7" ht="63" x14ac:dyDescent="0.25">
      <c r="A332" s="13">
        <v>242</v>
      </c>
      <c r="B332" s="11" t="s">
        <v>502</v>
      </c>
      <c r="C332" s="73" t="s">
        <v>436</v>
      </c>
      <c r="D332" s="73">
        <v>24</v>
      </c>
      <c r="E332" s="73">
        <v>24</v>
      </c>
      <c r="F332" s="79"/>
      <c r="G332" s="1"/>
    </row>
    <row r="333" spans="1:7" ht="15.75" x14ac:dyDescent="0.25">
      <c r="A333" s="150" t="s">
        <v>374</v>
      </c>
      <c r="B333" s="150"/>
      <c r="C333" s="150"/>
      <c r="D333" s="150"/>
      <c r="E333" s="150"/>
      <c r="F333" s="79"/>
      <c r="G333" s="1"/>
    </row>
    <row r="334" spans="1:7" ht="47.25" x14ac:dyDescent="0.25">
      <c r="A334" s="73">
        <v>243</v>
      </c>
      <c r="B334" s="11" t="s">
        <v>562</v>
      </c>
      <c r="C334" s="73" t="s">
        <v>160</v>
      </c>
      <c r="D334" s="73">
        <v>10</v>
      </c>
      <c r="E334" s="73">
        <v>10</v>
      </c>
      <c r="F334" s="79"/>
      <c r="G334" s="1"/>
    </row>
    <row r="335" spans="1:7" ht="15.75" x14ac:dyDescent="0.25">
      <c r="A335" s="150" t="s">
        <v>375</v>
      </c>
      <c r="B335" s="150"/>
      <c r="C335" s="150"/>
      <c r="D335" s="150"/>
      <c r="E335" s="150"/>
      <c r="F335" s="79"/>
      <c r="G335" s="1"/>
    </row>
    <row r="336" spans="1:7" ht="31.5" x14ac:dyDescent="0.25">
      <c r="A336" s="73">
        <v>244</v>
      </c>
      <c r="B336" s="11" t="s">
        <v>878</v>
      </c>
      <c r="C336" s="73" t="s">
        <v>436</v>
      </c>
      <c r="D336" s="73">
        <v>350</v>
      </c>
      <c r="E336" s="73">
        <v>350</v>
      </c>
      <c r="F336" s="79"/>
      <c r="G336" s="1"/>
    </row>
    <row r="337" spans="1:7" ht="31.5" x14ac:dyDescent="0.25">
      <c r="A337" s="73">
        <v>245</v>
      </c>
      <c r="B337" s="11" t="s">
        <v>503</v>
      </c>
      <c r="C337" s="73" t="s">
        <v>436</v>
      </c>
      <c r="D337" s="73">
        <v>80</v>
      </c>
      <c r="E337" s="73">
        <v>80</v>
      </c>
      <c r="F337" s="79"/>
      <c r="G337" s="1"/>
    </row>
    <row r="338" spans="1:7" ht="31.5" x14ac:dyDescent="0.25">
      <c r="A338" s="73">
        <v>246</v>
      </c>
      <c r="B338" s="11" t="s">
        <v>504</v>
      </c>
      <c r="C338" s="73" t="s">
        <v>436</v>
      </c>
      <c r="D338" s="73">
        <v>1403</v>
      </c>
      <c r="E338" s="73">
        <v>1403</v>
      </c>
      <c r="F338" s="79"/>
      <c r="G338" s="1"/>
    </row>
    <row r="339" spans="1:7" ht="47.25" x14ac:dyDescent="0.25">
      <c r="A339" s="73">
        <v>247</v>
      </c>
      <c r="B339" s="11" t="s">
        <v>505</v>
      </c>
      <c r="C339" s="73" t="s">
        <v>436</v>
      </c>
      <c r="D339" s="73">
        <v>350</v>
      </c>
      <c r="E339" s="73">
        <v>350</v>
      </c>
      <c r="F339" s="79"/>
      <c r="G339" s="1"/>
    </row>
    <row r="340" spans="1:7" ht="15.75" x14ac:dyDescent="0.25">
      <c r="A340" s="150" t="s">
        <v>376</v>
      </c>
      <c r="B340" s="150"/>
      <c r="C340" s="150"/>
      <c r="D340" s="150"/>
      <c r="E340" s="150"/>
      <c r="F340" s="79"/>
      <c r="G340" s="1"/>
    </row>
    <row r="341" spans="1:7" ht="31.5" x14ac:dyDescent="0.25">
      <c r="A341" s="73">
        <v>248</v>
      </c>
      <c r="B341" s="11" t="s">
        <v>506</v>
      </c>
      <c r="C341" s="73" t="s">
        <v>436</v>
      </c>
      <c r="D341" s="73">
        <v>650</v>
      </c>
      <c r="E341" s="73">
        <v>650</v>
      </c>
      <c r="F341" s="79"/>
      <c r="G341" s="1"/>
    </row>
    <row r="342" spans="1:7" ht="15.75" x14ac:dyDescent="0.25">
      <c r="A342" s="150" t="s">
        <v>385</v>
      </c>
      <c r="B342" s="150"/>
      <c r="C342" s="150"/>
      <c r="D342" s="150"/>
      <c r="E342" s="150"/>
      <c r="F342" s="79"/>
      <c r="G342" s="1"/>
    </row>
    <row r="343" spans="1:7" ht="15.75" x14ac:dyDescent="0.25">
      <c r="A343" s="153" t="s">
        <v>309</v>
      </c>
      <c r="B343" s="153"/>
      <c r="C343" s="153"/>
      <c r="D343" s="153"/>
      <c r="E343" s="73"/>
      <c r="F343" s="79"/>
      <c r="G343" s="1"/>
    </row>
    <row r="344" spans="1:7" ht="18.75" x14ac:dyDescent="0.25">
      <c r="A344" s="151" t="s">
        <v>333</v>
      </c>
      <c r="B344" s="151"/>
      <c r="C344" s="151"/>
      <c r="D344" s="151"/>
      <c r="E344" s="151"/>
      <c r="F344" s="79"/>
      <c r="G344" s="1"/>
    </row>
    <row r="345" spans="1:7" ht="15.75" x14ac:dyDescent="0.25">
      <c r="A345" s="150" t="s">
        <v>288</v>
      </c>
      <c r="B345" s="150"/>
      <c r="C345" s="150"/>
      <c r="D345" s="150"/>
      <c r="E345" s="150"/>
      <c r="F345" s="79"/>
      <c r="G345" s="1"/>
    </row>
    <row r="346" spans="1:7" ht="63" x14ac:dyDescent="0.25">
      <c r="A346" s="73">
        <v>249</v>
      </c>
      <c r="B346" s="12" t="s">
        <v>563</v>
      </c>
      <c r="C346" s="73" t="s">
        <v>156</v>
      </c>
      <c r="D346" s="67">
        <v>7.1999999999999999E-7</v>
      </c>
      <c r="E346" s="67">
        <v>7.1999999999999999E-7</v>
      </c>
      <c r="F346" s="79"/>
      <c r="G346" s="1"/>
    </row>
    <row r="347" spans="1:7" ht="63" x14ac:dyDescent="0.25">
      <c r="A347" s="13">
        <v>250</v>
      </c>
      <c r="B347" s="12" t="s">
        <v>564</v>
      </c>
      <c r="C347" s="73" t="s">
        <v>156</v>
      </c>
      <c r="D347" s="73">
        <v>0</v>
      </c>
      <c r="E347" s="73">
        <v>0</v>
      </c>
      <c r="F347" s="79"/>
      <c r="G347" s="1"/>
    </row>
    <row r="348" spans="1:7" ht="63" x14ac:dyDescent="0.25">
      <c r="A348" s="73">
        <v>251</v>
      </c>
      <c r="B348" s="12" t="s">
        <v>289</v>
      </c>
      <c r="C348" s="73" t="s">
        <v>156</v>
      </c>
      <c r="D348" s="73">
        <v>85</v>
      </c>
      <c r="E348" s="73">
        <v>85</v>
      </c>
      <c r="F348" s="79"/>
      <c r="G348" s="1"/>
    </row>
    <row r="349" spans="1:7" ht="15.75" x14ac:dyDescent="0.25">
      <c r="A349" s="150" t="s">
        <v>380</v>
      </c>
      <c r="B349" s="150"/>
      <c r="C349" s="150"/>
      <c r="D349" s="150"/>
      <c r="E349" s="150"/>
      <c r="F349" s="79"/>
      <c r="G349" s="1"/>
    </row>
    <row r="350" spans="1:7" ht="31.5" x14ac:dyDescent="0.25">
      <c r="A350" s="73">
        <v>252</v>
      </c>
      <c r="B350" s="12" t="s">
        <v>290</v>
      </c>
      <c r="C350" s="73" t="s">
        <v>291</v>
      </c>
      <c r="D350" s="29">
        <v>82612.33</v>
      </c>
      <c r="E350" s="29">
        <v>82612.33</v>
      </c>
      <c r="F350" s="79"/>
      <c r="G350" s="1"/>
    </row>
    <row r="351" spans="1:7" ht="15.75" x14ac:dyDescent="0.25">
      <c r="A351" s="73">
        <v>253</v>
      </c>
      <c r="B351" s="12" t="s">
        <v>292</v>
      </c>
      <c r="C351" s="73" t="s">
        <v>199</v>
      </c>
      <c r="D351" s="73">
        <v>0</v>
      </c>
      <c r="E351" s="73">
        <v>0</v>
      </c>
      <c r="F351" s="79"/>
      <c r="G351" s="1"/>
    </row>
    <row r="352" spans="1:7" ht="31.5" x14ac:dyDescent="0.25">
      <c r="A352" s="73">
        <v>254</v>
      </c>
      <c r="B352" s="12" t="s">
        <v>293</v>
      </c>
      <c r="C352" s="73" t="s">
        <v>291</v>
      </c>
      <c r="D352" s="10">
        <v>557517</v>
      </c>
      <c r="E352" s="10">
        <v>557300</v>
      </c>
      <c r="F352" s="88"/>
      <c r="G352" s="1"/>
    </row>
    <row r="353" spans="1:7" ht="15.75" x14ac:dyDescent="0.25">
      <c r="A353" s="73">
        <v>255</v>
      </c>
      <c r="B353" s="12" t="s">
        <v>509</v>
      </c>
      <c r="C353" s="73" t="s">
        <v>436</v>
      </c>
      <c r="D353" s="73">
        <v>0</v>
      </c>
      <c r="E353" s="73">
        <v>0</v>
      </c>
      <c r="F353" s="79"/>
      <c r="G353" s="1"/>
    </row>
    <row r="354" spans="1:7" ht="15.75" x14ac:dyDescent="0.25">
      <c r="A354" s="73">
        <v>256</v>
      </c>
      <c r="B354" s="12" t="s">
        <v>510</v>
      </c>
      <c r="C354" s="73" t="s">
        <v>436</v>
      </c>
      <c r="D354" s="73">
        <v>45</v>
      </c>
      <c r="E354" s="73">
        <v>45</v>
      </c>
      <c r="F354" s="79"/>
      <c r="G354" s="1"/>
    </row>
    <row r="355" spans="1:7" ht="15.75" x14ac:dyDescent="0.25">
      <c r="A355" s="13">
        <v>257</v>
      </c>
      <c r="B355" s="12" t="s">
        <v>526</v>
      </c>
      <c r="C355" s="73" t="s">
        <v>436</v>
      </c>
      <c r="D355" s="73">
        <v>73</v>
      </c>
      <c r="E355" s="73">
        <v>73</v>
      </c>
      <c r="F355" s="79"/>
      <c r="G355" s="1"/>
    </row>
    <row r="356" spans="1:7" ht="18.75" x14ac:dyDescent="0.25">
      <c r="A356" s="151" t="s">
        <v>270</v>
      </c>
      <c r="B356" s="154"/>
      <c r="C356" s="154"/>
      <c r="D356" s="154"/>
      <c r="E356" s="154"/>
      <c r="F356" s="79"/>
      <c r="G356" s="1"/>
    </row>
    <row r="357" spans="1:7" ht="15.75" x14ac:dyDescent="0.25">
      <c r="A357" s="150" t="s">
        <v>271</v>
      </c>
      <c r="B357" s="150"/>
      <c r="C357" s="150"/>
      <c r="D357" s="150"/>
      <c r="E357" s="150"/>
      <c r="F357" s="79"/>
      <c r="G357" s="1"/>
    </row>
    <row r="358" spans="1:7" ht="15.75" x14ac:dyDescent="0.25">
      <c r="A358" s="73">
        <v>258</v>
      </c>
      <c r="B358" s="11" t="s">
        <v>273</v>
      </c>
      <c r="C358" s="73" t="s">
        <v>161</v>
      </c>
      <c r="D358" s="73">
        <v>1</v>
      </c>
      <c r="E358" s="73">
        <v>1</v>
      </c>
      <c r="F358" s="79"/>
      <c r="G358" s="1"/>
    </row>
    <row r="359" spans="1:7" ht="75" x14ac:dyDescent="0.25">
      <c r="A359" s="73">
        <v>259</v>
      </c>
      <c r="B359" s="34" t="s">
        <v>565</v>
      </c>
      <c r="C359" s="73" t="s">
        <v>161</v>
      </c>
      <c r="D359" s="73">
        <v>1</v>
      </c>
      <c r="E359" s="73">
        <v>1</v>
      </c>
      <c r="F359" s="79"/>
      <c r="G359" s="1"/>
    </row>
    <row r="360" spans="1:7" ht="15.75" x14ac:dyDescent="0.25">
      <c r="A360" s="150" t="s">
        <v>272</v>
      </c>
      <c r="B360" s="150"/>
      <c r="C360" s="150"/>
      <c r="D360" s="150"/>
      <c r="E360" s="150"/>
      <c r="F360" s="79"/>
      <c r="G360" s="1"/>
    </row>
    <row r="361" spans="1:7" ht="204.75" x14ac:dyDescent="0.25">
      <c r="A361" s="73">
        <v>260</v>
      </c>
      <c r="B361" s="11" t="s">
        <v>424</v>
      </c>
      <c r="C361" s="73" t="s">
        <v>156</v>
      </c>
      <c r="D361" s="73">
        <v>100</v>
      </c>
      <c r="E361" s="73">
        <v>100</v>
      </c>
      <c r="F361" s="79"/>
      <c r="G361" s="1"/>
    </row>
    <row r="362" spans="1:7" ht="47.25" x14ac:dyDescent="0.25">
      <c r="A362" s="73">
        <v>261</v>
      </c>
      <c r="B362" s="12" t="s">
        <v>274</v>
      </c>
      <c r="C362" s="73" t="s">
        <v>161</v>
      </c>
      <c r="D362" s="73">
        <v>1</v>
      </c>
      <c r="E362" s="73">
        <v>1</v>
      </c>
      <c r="F362" s="79"/>
      <c r="G362" s="1"/>
    </row>
    <row r="363" spans="1:7" ht="63" x14ac:dyDescent="0.25">
      <c r="A363" s="73">
        <v>262</v>
      </c>
      <c r="B363" s="11" t="s">
        <v>275</v>
      </c>
      <c r="C363" s="73" t="s">
        <v>161</v>
      </c>
      <c r="D363" s="73">
        <v>8</v>
      </c>
      <c r="E363" s="73">
        <v>8</v>
      </c>
      <c r="F363" s="79"/>
      <c r="G363" s="1"/>
    </row>
    <row r="364" spans="1:7" ht="63" x14ac:dyDescent="0.25">
      <c r="A364" s="73">
        <v>263</v>
      </c>
      <c r="B364" s="8" t="s">
        <v>425</v>
      </c>
      <c r="C364" s="73" t="s">
        <v>161</v>
      </c>
      <c r="D364" s="73">
        <v>5</v>
      </c>
      <c r="E364" s="73">
        <v>5</v>
      </c>
      <c r="F364" s="79"/>
      <c r="G364" s="1"/>
    </row>
    <row r="365" spans="1:7" ht="15.75" x14ac:dyDescent="0.25">
      <c r="A365" s="150" t="s">
        <v>276</v>
      </c>
      <c r="B365" s="150"/>
      <c r="C365" s="150"/>
      <c r="D365" s="150"/>
      <c r="E365" s="150"/>
      <c r="F365" s="79"/>
      <c r="G365" s="1"/>
    </row>
    <row r="366" spans="1:7" ht="15.75" x14ac:dyDescent="0.25">
      <c r="A366" s="153" t="s">
        <v>309</v>
      </c>
      <c r="B366" s="153"/>
      <c r="C366" s="153"/>
      <c r="D366" s="153"/>
      <c r="E366" s="73"/>
      <c r="F366" s="79"/>
      <c r="G366" s="1"/>
    </row>
    <row r="367" spans="1:7" ht="15.75" x14ac:dyDescent="0.25">
      <c r="A367" s="150" t="s">
        <v>566</v>
      </c>
      <c r="B367" s="150"/>
      <c r="C367" s="150"/>
      <c r="D367" s="150"/>
      <c r="E367" s="150"/>
      <c r="F367" s="79"/>
      <c r="G367" s="1"/>
    </row>
    <row r="368" spans="1:7" ht="47.25" x14ac:dyDescent="0.25">
      <c r="A368" s="73">
        <v>264</v>
      </c>
      <c r="B368" s="12" t="s">
        <v>567</v>
      </c>
      <c r="C368" s="73" t="s">
        <v>568</v>
      </c>
      <c r="D368" s="10" t="s">
        <v>329</v>
      </c>
      <c r="E368" s="10" t="s">
        <v>329</v>
      </c>
      <c r="F368" s="79"/>
      <c r="G368" s="1"/>
    </row>
    <row r="369" spans="1:7" ht="47.25" x14ac:dyDescent="0.25">
      <c r="A369" s="73">
        <v>265</v>
      </c>
      <c r="B369" s="11" t="s">
        <v>569</v>
      </c>
      <c r="C369" s="73" t="s">
        <v>568</v>
      </c>
      <c r="D369" s="10" t="s">
        <v>329</v>
      </c>
      <c r="E369" s="10" t="s">
        <v>329</v>
      </c>
      <c r="F369" s="79"/>
      <c r="G369" s="1"/>
    </row>
    <row r="370" spans="1:7" ht="18.75" x14ac:dyDescent="0.25">
      <c r="A370" s="151" t="s">
        <v>334</v>
      </c>
      <c r="B370" s="151"/>
      <c r="C370" s="151"/>
      <c r="D370" s="151"/>
      <c r="E370" s="151"/>
      <c r="F370" s="79"/>
      <c r="G370" s="1"/>
    </row>
    <row r="371" spans="1:7" ht="15.75" x14ac:dyDescent="0.25">
      <c r="A371" s="150" t="s">
        <v>400</v>
      </c>
      <c r="B371" s="150"/>
      <c r="C371" s="150"/>
      <c r="D371" s="150"/>
      <c r="E371" s="150"/>
      <c r="F371" s="79"/>
      <c r="G371" s="1"/>
    </row>
    <row r="372" spans="1:7" ht="47.25" x14ac:dyDescent="0.25">
      <c r="A372" s="73">
        <v>266</v>
      </c>
      <c r="B372" s="11" t="s">
        <v>481</v>
      </c>
      <c r="C372" s="73" t="s">
        <v>160</v>
      </c>
      <c r="D372" s="73">
        <v>0</v>
      </c>
      <c r="E372" s="73">
        <v>0</v>
      </c>
      <c r="F372" s="79"/>
      <c r="G372" s="1"/>
    </row>
    <row r="373" spans="1:7" ht="31.5" x14ac:dyDescent="0.25">
      <c r="A373" s="73">
        <v>267</v>
      </c>
      <c r="B373" s="11" t="s">
        <v>482</v>
      </c>
      <c r="C373" s="73" t="s">
        <v>165</v>
      </c>
      <c r="D373" s="73" t="s">
        <v>166</v>
      </c>
      <c r="E373" s="73" t="s">
        <v>166</v>
      </c>
      <c r="F373" s="79"/>
      <c r="G373" s="1"/>
    </row>
    <row r="374" spans="1:7" ht="31.5" x14ac:dyDescent="0.25">
      <c r="A374" s="73">
        <v>268</v>
      </c>
      <c r="B374" s="11" t="s">
        <v>909</v>
      </c>
      <c r="C374" s="73" t="s">
        <v>165</v>
      </c>
      <c r="D374" s="73" t="s">
        <v>166</v>
      </c>
      <c r="E374" s="73" t="s">
        <v>166</v>
      </c>
      <c r="F374" s="79"/>
      <c r="G374" s="1"/>
    </row>
    <row r="375" spans="1:7" ht="47.25" x14ac:dyDescent="0.25">
      <c r="A375" s="73">
        <v>269</v>
      </c>
      <c r="B375" s="11" t="s">
        <v>483</v>
      </c>
      <c r="C375" s="73" t="s">
        <v>160</v>
      </c>
      <c r="D375" s="73">
        <v>0</v>
      </c>
      <c r="E375" s="73">
        <v>0</v>
      </c>
      <c r="F375" s="79"/>
      <c r="G375" s="1"/>
    </row>
    <row r="376" spans="1:7" ht="47.25" x14ac:dyDescent="0.25">
      <c r="A376" s="73">
        <v>270</v>
      </c>
      <c r="B376" s="11" t="s">
        <v>484</v>
      </c>
      <c r="C376" s="73" t="s">
        <v>165</v>
      </c>
      <c r="D376" s="73" t="s">
        <v>166</v>
      </c>
      <c r="E376" s="73" t="s">
        <v>166</v>
      </c>
      <c r="F376" s="79"/>
      <c r="G376" s="1"/>
    </row>
    <row r="377" spans="1:7" ht="31.5" x14ac:dyDescent="0.25">
      <c r="A377" s="73">
        <v>271</v>
      </c>
      <c r="B377" s="11" t="s">
        <v>485</v>
      </c>
      <c r="C377" s="73" t="s">
        <v>165</v>
      </c>
      <c r="D377" s="73" t="s">
        <v>211</v>
      </c>
      <c r="E377" s="73" t="s">
        <v>211</v>
      </c>
      <c r="F377" s="79"/>
      <c r="G377" s="1"/>
    </row>
    <row r="378" spans="1:7" ht="31.5" x14ac:dyDescent="0.25">
      <c r="A378" s="13">
        <v>272</v>
      </c>
      <c r="B378" s="11" t="s">
        <v>486</v>
      </c>
      <c r="C378" s="73" t="s">
        <v>165</v>
      </c>
      <c r="D378" s="73" t="s">
        <v>166</v>
      </c>
      <c r="E378" s="73" t="s">
        <v>166</v>
      </c>
      <c r="F378" s="79"/>
      <c r="G378" s="1"/>
    </row>
    <row r="379" spans="1:7" ht="15.75" x14ac:dyDescent="0.25">
      <c r="A379" s="150" t="s">
        <v>401</v>
      </c>
      <c r="B379" s="150"/>
      <c r="C379" s="150"/>
      <c r="D379" s="150"/>
      <c r="E379" s="150"/>
      <c r="F379" s="79"/>
      <c r="G379" s="1"/>
    </row>
    <row r="380" spans="1:7" ht="78.75" x14ac:dyDescent="0.25">
      <c r="A380" s="73">
        <v>273</v>
      </c>
      <c r="B380" s="11" t="s">
        <v>212</v>
      </c>
      <c r="C380" s="73" t="s">
        <v>161</v>
      </c>
      <c r="D380" s="87">
        <v>5300</v>
      </c>
      <c r="E380" s="87">
        <v>5306</v>
      </c>
      <c r="F380" s="79"/>
      <c r="G380" s="1"/>
    </row>
    <row r="381" spans="1:7" ht="31.5" x14ac:dyDescent="0.25">
      <c r="A381" s="73">
        <v>274</v>
      </c>
      <c r="B381" s="11" t="s">
        <v>487</v>
      </c>
      <c r="C381" s="73" t="s">
        <v>161</v>
      </c>
      <c r="D381" s="73">
        <v>20</v>
      </c>
      <c r="E381" s="73">
        <v>20</v>
      </c>
      <c r="F381" s="79"/>
      <c r="G381" s="1"/>
    </row>
    <row r="382" spans="1:7" ht="15.75" x14ac:dyDescent="0.25">
      <c r="A382" s="150" t="s">
        <v>402</v>
      </c>
      <c r="B382" s="150"/>
      <c r="C382" s="150"/>
      <c r="D382" s="150"/>
      <c r="E382" s="150"/>
      <c r="F382" s="79"/>
      <c r="G382" s="1"/>
    </row>
    <row r="383" spans="1:7" ht="15.75" x14ac:dyDescent="0.25">
      <c r="A383" s="153" t="s">
        <v>309</v>
      </c>
      <c r="B383" s="153"/>
      <c r="C383" s="153"/>
      <c r="D383" s="153"/>
      <c r="E383" s="73"/>
      <c r="F383" s="79"/>
      <c r="G383" s="1"/>
    </row>
    <row r="384" spans="1:7" ht="18.75" x14ac:dyDescent="0.25">
      <c r="A384" s="151" t="s">
        <v>335</v>
      </c>
      <c r="B384" s="151"/>
      <c r="C384" s="151"/>
      <c r="D384" s="151"/>
      <c r="E384" s="151"/>
      <c r="F384" s="79"/>
      <c r="G384" s="1"/>
    </row>
    <row r="385" spans="1:7" ht="15.75" x14ac:dyDescent="0.25">
      <c r="A385" s="150" t="s">
        <v>392</v>
      </c>
      <c r="B385" s="150"/>
      <c r="C385" s="150"/>
      <c r="D385" s="150"/>
      <c r="E385" s="150"/>
      <c r="F385" s="79"/>
      <c r="G385" s="1"/>
    </row>
    <row r="386" spans="1:7" ht="15.75" x14ac:dyDescent="0.25">
      <c r="A386" s="73">
        <v>275</v>
      </c>
      <c r="B386" s="11" t="s">
        <v>232</v>
      </c>
      <c r="C386" s="73" t="s">
        <v>160</v>
      </c>
      <c r="D386" s="73">
        <v>0</v>
      </c>
      <c r="E386" s="73">
        <v>0</v>
      </c>
      <c r="F386" s="79"/>
      <c r="G386" s="1"/>
    </row>
    <row r="387" spans="1:7" ht="15.75" x14ac:dyDescent="0.25">
      <c r="A387" s="73">
        <v>276</v>
      </c>
      <c r="B387" s="11" t="s">
        <v>233</v>
      </c>
      <c r="C387" s="73" t="s">
        <v>436</v>
      </c>
      <c r="D387" s="73">
        <v>2</v>
      </c>
      <c r="E387" s="73">
        <v>2</v>
      </c>
      <c r="F387" s="79"/>
      <c r="G387" s="1"/>
    </row>
    <row r="388" spans="1:7" ht="15.75" x14ac:dyDescent="0.25">
      <c r="A388" s="73">
        <v>277</v>
      </c>
      <c r="B388" s="11" t="s">
        <v>234</v>
      </c>
      <c r="C388" s="73" t="s">
        <v>436</v>
      </c>
      <c r="D388" s="73">
        <v>0</v>
      </c>
      <c r="E388" s="73">
        <v>0</v>
      </c>
      <c r="F388" s="79"/>
      <c r="G388" s="1"/>
    </row>
    <row r="389" spans="1:7" ht="47.25" x14ac:dyDescent="0.25">
      <c r="A389" s="73">
        <v>278</v>
      </c>
      <c r="B389" s="11" t="s">
        <v>570</v>
      </c>
      <c r="C389" s="73" t="s">
        <v>436</v>
      </c>
      <c r="D389" s="73">
        <v>2</v>
      </c>
      <c r="E389" s="73">
        <v>2</v>
      </c>
      <c r="F389" s="79"/>
      <c r="G389" s="1"/>
    </row>
    <row r="390" spans="1:7" ht="31.5" x14ac:dyDescent="0.25">
      <c r="A390" s="73">
        <v>279</v>
      </c>
      <c r="B390" s="11" t="s">
        <v>571</v>
      </c>
      <c r="C390" s="73" t="s">
        <v>436</v>
      </c>
      <c r="D390" s="73">
        <v>0</v>
      </c>
      <c r="E390" s="73">
        <v>0</v>
      </c>
      <c r="F390" s="79"/>
      <c r="G390" s="1"/>
    </row>
    <row r="391" spans="1:7" ht="15.75" x14ac:dyDescent="0.25">
      <c r="A391" s="73">
        <v>280</v>
      </c>
      <c r="B391" s="11" t="s">
        <v>235</v>
      </c>
      <c r="C391" s="73" t="s">
        <v>436</v>
      </c>
      <c r="D391" s="73">
        <v>0</v>
      </c>
      <c r="E391" s="73">
        <v>0</v>
      </c>
      <c r="F391" s="79"/>
      <c r="G391" s="1"/>
    </row>
    <row r="392" spans="1:7" ht="31.5" x14ac:dyDescent="0.25">
      <c r="A392" s="73">
        <v>281</v>
      </c>
      <c r="B392" s="11" t="s">
        <v>879</v>
      </c>
      <c r="C392" s="73" t="s">
        <v>436</v>
      </c>
      <c r="D392" s="73">
        <v>1</v>
      </c>
      <c r="E392" s="73">
        <v>1</v>
      </c>
      <c r="F392" s="79"/>
      <c r="G392" s="1"/>
    </row>
    <row r="393" spans="1:7" ht="31.5" x14ac:dyDescent="0.25">
      <c r="A393" s="73">
        <v>282</v>
      </c>
      <c r="B393" s="11" t="s">
        <v>236</v>
      </c>
      <c r="C393" s="73" t="s">
        <v>436</v>
      </c>
      <c r="D393" s="73">
        <v>1</v>
      </c>
      <c r="E393" s="73">
        <v>1</v>
      </c>
      <c r="F393" s="79"/>
      <c r="G393" s="1"/>
    </row>
    <row r="394" spans="1:7" ht="31.5" x14ac:dyDescent="0.25">
      <c r="A394" s="73">
        <v>283</v>
      </c>
      <c r="B394" s="11" t="s">
        <v>413</v>
      </c>
      <c r="C394" s="73" t="s">
        <v>436</v>
      </c>
      <c r="D394" s="73">
        <v>0</v>
      </c>
      <c r="E394" s="73">
        <v>0</v>
      </c>
      <c r="F394" s="79"/>
      <c r="G394" s="1"/>
    </row>
    <row r="395" spans="1:7" ht="31.5" x14ac:dyDescent="0.25">
      <c r="A395" s="73">
        <v>284</v>
      </c>
      <c r="B395" s="11" t="s">
        <v>973</v>
      </c>
      <c r="C395" s="73" t="s">
        <v>436</v>
      </c>
      <c r="D395" s="73">
        <v>0</v>
      </c>
      <c r="E395" s="73">
        <v>0</v>
      </c>
      <c r="F395" s="79"/>
      <c r="G395" s="1"/>
    </row>
    <row r="396" spans="1:7" ht="47.25" x14ac:dyDescent="0.25">
      <c r="A396" s="73">
        <v>285</v>
      </c>
      <c r="B396" s="11" t="s">
        <v>572</v>
      </c>
      <c r="C396" s="73" t="s">
        <v>436</v>
      </c>
      <c r="D396" s="73">
        <v>0</v>
      </c>
      <c r="E396" s="73">
        <v>0</v>
      </c>
      <c r="F396" s="79"/>
      <c r="G396" s="1"/>
    </row>
    <row r="397" spans="1:7" ht="15.75" x14ac:dyDescent="0.25">
      <c r="A397" s="73">
        <v>286</v>
      </c>
      <c r="B397" s="11" t="s">
        <v>880</v>
      </c>
      <c r="C397" s="73" t="s">
        <v>436</v>
      </c>
      <c r="D397" s="73">
        <v>1</v>
      </c>
      <c r="E397" s="73">
        <v>1</v>
      </c>
      <c r="F397" s="79"/>
      <c r="G397" s="1"/>
    </row>
    <row r="398" spans="1:7" ht="31.5" x14ac:dyDescent="0.25">
      <c r="A398" s="73">
        <v>287</v>
      </c>
      <c r="B398" s="11" t="s">
        <v>230</v>
      </c>
      <c r="C398" s="73" t="s">
        <v>436</v>
      </c>
      <c r="D398" s="73">
        <v>0</v>
      </c>
      <c r="E398" s="73">
        <v>0</v>
      </c>
      <c r="F398" s="79"/>
      <c r="G398" s="1"/>
    </row>
    <row r="399" spans="1:7" ht="15.75" x14ac:dyDescent="0.25">
      <c r="A399" s="73">
        <v>288</v>
      </c>
      <c r="B399" s="11" t="s">
        <v>231</v>
      </c>
      <c r="C399" s="73" t="s">
        <v>436</v>
      </c>
      <c r="D399" s="73">
        <v>0</v>
      </c>
      <c r="E399" s="73">
        <v>0</v>
      </c>
      <c r="F399" s="79"/>
      <c r="G399" s="1"/>
    </row>
    <row r="400" spans="1:7" ht="15.75" x14ac:dyDescent="0.25">
      <c r="A400" s="150" t="s">
        <v>386</v>
      </c>
      <c r="B400" s="150"/>
      <c r="C400" s="150"/>
      <c r="D400" s="150"/>
      <c r="E400" s="150"/>
      <c r="F400" s="79"/>
      <c r="G400" s="1"/>
    </row>
    <row r="401" spans="1:7" ht="63" x14ac:dyDescent="0.25">
      <c r="A401" s="73">
        <v>289</v>
      </c>
      <c r="B401" s="11" t="s">
        <v>415</v>
      </c>
      <c r="C401" s="73" t="s">
        <v>291</v>
      </c>
      <c r="D401" s="73">
        <v>15028</v>
      </c>
      <c r="E401" s="73">
        <v>15028</v>
      </c>
      <c r="F401" s="79"/>
      <c r="G401" s="1"/>
    </row>
    <row r="402" spans="1:7" ht="15.75" x14ac:dyDescent="0.25">
      <c r="A402" s="13">
        <v>290</v>
      </c>
      <c r="B402" s="11" t="s">
        <v>416</v>
      </c>
      <c r="C402" s="73" t="s">
        <v>436</v>
      </c>
      <c r="D402" s="73">
        <v>24</v>
      </c>
      <c r="E402" s="73">
        <v>24</v>
      </c>
      <c r="F402" s="79"/>
      <c r="G402" s="1"/>
    </row>
    <row r="403" spans="1:7" ht="47.25" x14ac:dyDescent="0.25">
      <c r="A403" s="73">
        <v>291</v>
      </c>
      <c r="B403" s="11" t="s">
        <v>417</v>
      </c>
      <c r="C403" s="73" t="s">
        <v>436</v>
      </c>
      <c r="D403" s="73">
        <v>1</v>
      </c>
      <c r="E403" s="73">
        <v>1</v>
      </c>
      <c r="F403" s="79"/>
      <c r="G403" s="1"/>
    </row>
    <row r="404" spans="1:7" ht="15.75" x14ac:dyDescent="0.25">
      <c r="A404" s="13">
        <v>292</v>
      </c>
      <c r="B404" s="11" t="s">
        <v>418</v>
      </c>
      <c r="C404" s="73" t="s">
        <v>436</v>
      </c>
      <c r="D404" s="73">
        <v>0</v>
      </c>
      <c r="E404" s="73">
        <v>0</v>
      </c>
      <c r="F404" s="79"/>
      <c r="G404" s="1"/>
    </row>
    <row r="405" spans="1:7" ht="31.5" x14ac:dyDescent="0.25">
      <c r="A405" s="73">
        <v>293</v>
      </c>
      <c r="B405" s="11" t="s">
        <v>881</v>
      </c>
      <c r="C405" s="73" t="s">
        <v>291</v>
      </c>
      <c r="D405" s="73">
        <v>0</v>
      </c>
      <c r="E405" s="73">
        <v>0</v>
      </c>
      <c r="F405" s="79"/>
      <c r="G405" s="1"/>
    </row>
    <row r="406" spans="1:7" ht="15.75" x14ac:dyDescent="0.25">
      <c r="A406" s="13">
        <v>294</v>
      </c>
      <c r="B406" s="11" t="s">
        <v>419</v>
      </c>
      <c r="C406" s="73" t="s">
        <v>788</v>
      </c>
      <c r="D406" s="71">
        <v>2246.42776</v>
      </c>
      <c r="E406" s="73">
        <v>2246.42776</v>
      </c>
      <c r="F406" s="79"/>
      <c r="G406" s="1"/>
    </row>
    <row r="407" spans="1:7" ht="31.5" x14ac:dyDescent="0.25">
      <c r="A407" s="73">
        <v>295</v>
      </c>
      <c r="B407" s="11" t="s">
        <v>882</v>
      </c>
      <c r="C407" s="73" t="s">
        <v>788</v>
      </c>
      <c r="D407" s="73" t="s">
        <v>947</v>
      </c>
      <c r="E407" s="14">
        <v>3287.356816</v>
      </c>
      <c r="F407" s="79"/>
      <c r="G407" s="1"/>
    </row>
    <row r="408" spans="1:7" ht="31.5" x14ac:dyDescent="0.25">
      <c r="A408" s="13">
        <v>296</v>
      </c>
      <c r="B408" s="11" t="s">
        <v>420</v>
      </c>
      <c r="C408" s="73" t="s">
        <v>436</v>
      </c>
      <c r="D408" s="73">
        <v>3</v>
      </c>
      <c r="E408" s="73">
        <v>3</v>
      </c>
      <c r="F408" s="79"/>
      <c r="G408" s="1"/>
    </row>
    <row r="409" spans="1:7" ht="15.75" x14ac:dyDescent="0.25">
      <c r="A409" s="73">
        <v>297</v>
      </c>
      <c r="B409" s="11" t="s">
        <v>883</v>
      </c>
      <c r="C409" s="73" t="s">
        <v>788</v>
      </c>
      <c r="D409" s="73">
        <v>796.29700000000003</v>
      </c>
      <c r="E409" s="73">
        <v>796.29700000000003</v>
      </c>
      <c r="F409" s="79"/>
      <c r="G409" s="1"/>
    </row>
    <row r="410" spans="1:7" ht="15.75" x14ac:dyDescent="0.25">
      <c r="A410" s="13">
        <v>298</v>
      </c>
      <c r="B410" s="11" t="s">
        <v>884</v>
      </c>
      <c r="C410" s="73" t="s">
        <v>788</v>
      </c>
      <c r="D410" s="73">
        <v>0</v>
      </c>
      <c r="E410" s="73">
        <v>0</v>
      </c>
      <c r="F410" s="79"/>
      <c r="G410" s="1"/>
    </row>
    <row r="411" spans="1:7" ht="15.75" x14ac:dyDescent="0.25">
      <c r="A411" s="73">
        <v>299</v>
      </c>
      <c r="B411" s="11" t="s">
        <v>237</v>
      </c>
      <c r="C411" s="73" t="s">
        <v>436</v>
      </c>
      <c r="D411" s="73">
        <v>14</v>
      </c>
      <c r="E411" s="73">
        <v>14</v>
      </c>
      <c r="F411" s="79"/>
      <c r="G411" s="1"/>
    </row>
    <row r="412" spans="1:7" ht="15.75" x14ac:dyDescent="0.25">
      <c r="A412" s="13">
        <v>300</v>
      </c>
      <c r="B412" s="11" t="s">
        <v>238</v>
      </c>
      <c r="C412" s="73" t="s">
        <v>436</v>
      </c>
      <c r="D412" s="73">
        <v>17600</v>
      </c>
      <c r="E412" s="73">
        <v>17600</v>
      </c>
      <c r="F412" s="79"/>
      <c r="G412" s="1"/>
    </row>
    <row r="413" spans="1:7" ht="31.5" x14ac:dyDescent="0.25">
      <c r="A413" s="73">
        <v>301</v>
      </c>
      <c r="B413" s="11" t="s">
        <v>239</v>
      </c>
      <c r="C413" s="73" t="s">
        <v>436</v>
      </c>
      <c r="D413" s="73">
        <v>0</v>
      </c>
      <c r="E413" s="73">
        <v>0</v>
      </c>
      <c r="F413" s="79"/>
      <c r="G413" s="1"/>
    </row>
    <row r="414" spans="1:7" ht="31.5" x14ac:dyDescent="0.25">
      <c r="A414" s="13">
        <v>302</v>
      </c>
      <c r="B414" s="11" t="s">
        <v>240</v>
      </c>
      <c r="C414" s="73" t="s">
        <v>436</v>
      </c>
      <c r="D414" s="73">
        <v>61</v>
      </c>
      <c r="E414" s="73">
        <v>61</v>
      </c>
      <c r="F414" s="79"/>
      <c r="G414" s="1"/>
    </row>
    <row r="415" spans="1:7" ht="31.5" x14ac:dyDescent="0.25">
      <c r="A415" s="73">
        <v>303</v>
      </c>
      <c r="B415" s="11" t="s">
        <v>241</v>
      </c>
      <c r="C415" s="73" t="s">
        <v>436</v>
      </c>
      <c r="D415" s="73">
        <v>1</v>
      </c>
      <c r="E415" s="73">
        <v>1</v>
      </c>
      <c r="F415" s="79"/>
      <c r="G415" s="1"/>
    </row>
    <row r="416" spans="1:7" ht="31.5" x14ac:dyDescent="0.25">
      <c r="A416" s="13">
        <v>304</v>
      </c>
      <c r="B416" s="11" t="s">
        <v>524</v>
      </c>
      <c r="C416" s="73" t="s">
        <v>436</v>
      </c>
      <c r="D416" s="73">
        <v>0</v>
      </c>
      <c r="E416" s="73">
        <v>0</v>
      </c>
      <c r="F416" s="79"/>
      <c r="G416" s="1"/>
    </row>
    <row r="417" spans="1:7" ht="15.75" x14ac:dyDescent="0.25">
      <c r="A417" s="13">
        <v>305</v>
      </c>
      <c r="B417" s="11" t="s">
        <v>421</v>
      </c>
      <c r="C417" s="73" t="s">
        <v>436</v>
      </c>
      <c r="D417" s="73">
        <v>14</v>
      </c>
      <c r="E417" s="73">
        <v>14</v>
      </c>
      <c r="F417" s="79"/>
      <c r="G417" s="1"/>
    </row>
    <row r="418" spans="1:7" ht="31.5" x14ac:dyDescent="0.25">
      <c r="A418" s="13">
        <v>306</v>
      </c>
      <c r="B418" s="11" t="s">
        <v>422</v>
      </c>
      <c r="C418" s="73" t="s">
        <v>436</v>
      </c>
      <c r="D418" s="73">
        <v>2</v>
      </c>
      <c r="E418" s="73">
        <v>2</v>
      </c>
      <c r="F418" s="79"/>
      <c r="G418" s="1"/>
    </row>
    <row r="419" spans="1:7" ht="31.5" x14ac:dyDescent="0.25">
      <c r="A419" s="13">
        <v>307</v>
      </c>
      <c r="B419" s="11" t="s">
        <v>885</v>
      </c>
      <c r="C419" s="73" t="s">
        <v>436</v>
      </c>
      <c r="D419" s="73">
        <v>100</v>
      </c>
      <c r="E419" s="73">
        <v>0</v>
      </c>
      <c r="F419" s="88"/>
      <c r="G419" s="1"/>
    </row>
    <row r="420" spans="1:7" ht="15.75" x14ac:dyDescent="0.25">
      <c r="A420" s="13">
        <v>308</v>
      </c>
      <c r="B420" s="11" t="s">
        <v>423</v>
      </c>
      <c r="C420" s="73" t="s">
        <v>436</v>
      </c>
      <c r="D420" s="73">
        <v>134</v>
      </c>
      <c r="E420" s="73">
        <v>6</v>
      </c>
      <c r="F420" s="88"/>
      <c r="G420" s="1"/>
    </row>
    <row r="421" spans="1:7" ht="15.75" x14ac:dyDescent="0.25">
      <c r="A421" s="73">
        <v>309</v>
      </c>
      <c r="B421" s="11" t="s">
        <v>414</v>
      </c>
      <c r="C421" s="73" t="s">
        <v>436</v>
      </c>
      <c r="D421" s="73">
        <v>3</v>
      </c>
      <c r="E421" s="73">
        <v>3</v>
      </c>
      <c r="F421" s="79"/>
      <c r="G421" s="1"/>
    </row>
    <row r="422" spans="1:7" ht="18.75" x14ac:dyDescent="0.25">
      <c r="A422" s="151" t="s">
        <v>835</v>
      </c>
      <c r="B422" s="151"/>
      <c r="C422" s="151"/>
      <c r="D422" s="151"/>
      <c r="E422" s="151"/>
      <c r="F422" s="79"/>
      <c r="G422" s="1"/>
    </row>
    <row r="423" spans="1:7" ht="18.75" x14ac:dyDescent="0.25">
      <c r="A423" s="152" t="s">
        <v>911</v>
      </c>
      <c r="B423" s="151"/>
      <c r="C423" s="151"/>
      <c r="D423" s="151"/>
      <c r="E423" s="151"/>
      <c r="F423" s="79"/>
      <c r="G423" s="1"/>
    </row>
    <row r="424" spans="1:7" ht="31.5" x14ac:dyDescent="0.25">
      <c r="A424" s="73">
        <v>310</v>
      </c>
      <c r="B424" s="12" t="s">
        <v>533</v>
      </c>
      <c r="C424" s="73" t="s">
        <v>436</v>
      </c>
      <c r="D424" s="73">
        <v>0</v>
      </c>
      <c r="E424" s="73">
        <v>0</v>
      </c>
      <c r="F424" s="79"/>
      <c r="G424" s="1"/>
    </row>
    <row r="425" spans="1:7" ht="31.5" x14ac:dyDescent="0.25">
      <c r="A425" s="73">
        <v>311</v>
      </c>
      <c r="B425" s="12" t="s">
        <v>441</v>
      </c>
      <c r="C425" s="73" t="s">
        <v>436</v>
      </c>
      <c r="D425" s="73">
        <v>0</v>
      </c>
      <c r="E425" s="73">
        <v>0</v>
      </c>
      <c r="F425" s="79"/>
      <c r="G425" s="1"/>
    </row>
    <row r="426" spans="1:7" ht="15.75" x14ac:dyDescent="0.25">
      <c r="A426" s="150" t="s">
        <v>403</v>
      </c>
      <c r="B426" s="150"/>
      <c r="C426" s="150"/>
      <c r="D426" s="150"/>
      <c r="E426" s="150"/>
      <c r="F426" s="79"/>
      <c r="G426" s="1"/>
    </row>
    <row r="427" spans="1:7" ht="15.75" x14ac:dyDescent="0.25">
      <c r="A427" s="73">
        <v>312</v>
      </c>
      <c r="B427" s="11" t="s">
        <v>284</v>
      </c>
      <c r="C427" s="73" t="s">
        <v>161</v>
      </c>
      <c r="D427" s="73">
        <v>2</v>
      </c>
      <c r="E427" s="73">
        <v>2</v>
      </c>
      <c r="F427" s="79"/>
      <c r="G427" s="1"/>
    </row>
    <row r="428" spans="1:7" ht="31.5" x14ac:dyDescent="0.25">
      <c r="A428" s="73">
        <v>313</v>
      </c>
      <c r="B428" s="11" t="s">
        <v>285</v>
      </c>
      <c r="C428" s="73" t="s">
        <v>161</v>
      </c>
      <c r="D428" s="73">
        <v>0</v>
      </c>
      <c r="E428" s="73">
        <v>0</v>
      </c>
      <c r="F428" s="79"/>
      <c r="G428" s="1"/>
    </row>
    <row r="429" spans="1:7" ht="31.5" x14ac:dyDescent="0.25">
      <c r="A429" s="73">
        <v>314</v>
      </c>
      <c r="B429" s="11" t="s">
        <v>447</v>
      </c>
      <c r="C429" s="73" t="s">
        <v>161</v>
      </c>
      <c r="D429" s="73">
        <v>1</v>
      </c>
      <c r="E429" s="73">
        <v>1</v>
      </c>
      <c r="F429" s="79"/>
      <c r="G429" s="1"/>
    </row>
    <row r="430" spans="1:7" ht="63" x14ac:dyDescent="0.25">
      <c r="A430" s="73">
        <v>315</v>
      </c>
      <c r="B430" s="11" t="s">
        <v>456</v>
      </c>
      <c r="C430" s="73" t="s">
        <v>161</v>
      </c>
      <c r="D430" s="73">
        <v>1</v>
      </c>
      <c r="E430" s="73">
        <v>1</v>
      </c>
      <c r="F430" s="79"/>
      <c r="G430" s="1"/>
    </row>
    <row r="431" spans="1:7" ht="31.5" x14ac:dyDescent="0.25">
      <c r="A431" s="73">
        <v>316</v>
      </c>
      <c r="B431" s="11" t="s">
        <v>202</v>
      </c>
      <c r="C431" s="73" t="s">
        <v>161</v>
      </c>
      <c r="D431" s="73">
        <v>1</v>
      </c>
      <c r="E431" s="73">
        <v>1</v>
      </c>
      <c r="F431" s="79"/>
      <c r="G431" s="1"/>
    </row>
    <row r="432" spans="1:7" ht="31.5" x14ac:dyDescent="0.25">
      <c r="A432" s="73">
        <v>317</v>
      </c>
      <c r="B432" s="11" t="s">
        <v>525</v>
      </c>
      <c r="C432" s="73" t="s">
        <v>161</v>
      </c>
      <c r="D432" s="73">
        <v>1</v>
      </c>
      <c r="E432" s="73">
        <v>1</v>
      </c>
      <c r="F432" s="79"/>
      <c r="G432" s="1"/>
    </row>
    <row r="433" spans="1:7" ht="47.25" x14ac:dyDescent="0.25">
      <c r="A433" s="73">
        <v>318</v>
      </c>
      <c r="B433" s="11" t="s">
        <v>310</v>
      </c>
      <c r="C433" s="73" t="s">
        <v>161</v>
      </c>
      <c r="D433" s="73">
        <v>1</v>
      </c>
      <c r="E433" s="73">
        <v>1</v>
      </c>
      <c r="F433" s="79"/>
      <c r="G433" s="1"/>
    </row>
    <row r="434" spans="1:7" ht="31.5" x14ac:dyDescent="0.25">
      <c r="A434" s="73">
        <v>319</v>
      </c>
      <c r="B434" s="11" t="s">
        <v>520</v>
      </c>
      <c r="C434" s="73" t="s">
        <v>161</v>
      </c>
      <c r="D434" s="73">
        <v>1</v>
      </c>
      <c r="E434" s="73">
        <v>1</v>
      </c>
      <c r="F434" s="79"/>
      <c r="G434" s="1"/>
    </row>
    <row r="435" spans="1:7" ht="31.5" x14ac:dyDescent="0.25">
      <c r="A435" s="73">
        <v>320</v>
      </c>
      <c r="B435" s="11" t="s">
        <v>448</v>
      </c>
      <c r="C435" s="73" t="s">
        <v>161</v>
      </c>
      <c r="D435" s="73">
        <v>1</v>
      </c>
      <c r="E435" s="73">
        <v>1</v>
      </c>
      <c r="F435" s="79"/>
      <c r="G435" s="1"/>
    </row>
    <row r="436" spans="1:7" ht="31.5" x14ac:dyDescent="0.25">
      <c r="A436" s="73">
        <v>321</v>
      </c>
      <c r="B436" s="11" t="s">
        <v>286</v>
      </c>
      <c r="C436" s="73" t="s">
        <v>161</v>
      </c>
      <c r="D436" s="73">
        <v>0</v>
      </c>
      <c r="E436" s="73">
        <v>0</v>
      </c>
      <c r="F436" s="79"/>
      <c r="G436" s="1"/>
    </row>
    <row r="437" spans="1:7" ht="63" x14ac:dyDescent="0.25">
      <c r="A437" s="73">
        <v>322</v>
      </c>
      <c r="B437" s="11" t="s">
        <v>575</v>
      </c>
      <c r="C437" s="73" t="s">
        <v>161</v>
      </c>
      <c r="D437" s="73">
        <v>1</v>
      </c>
      <c r="E437" s="73">
        <v>1</v>
      </c>
      <c r="F437" s="79"/>
      <c r="G437" s="1"/>
    </row>
    <row r="438" spans="1:7" ht="31.5" x14ac:dyDescent="0.25">
      <c r="A438" s="73">
        <v>323</v>
      </c>
      <c r="B438" s="11" t="s">
        <v>287</v>
      </c>
      <c r="C438" s="73" t="s">
        <v>161</v>
      </c>
      <c r="D438" s="73">
        <v>1</v>
      </c>
      <c r="E438" s="73">
        <v>1</v>
      </c>
      <c r="F438" s="79"/>
      <c r="G438" s="1"/>
    </row>
    <row r="439" spans="1:7" ht="18.75" x14ac:dyDescent="0.25">
      <c r="A439" s="151" t="s">
        <v>336</v>
      </c>
      <c r="B439" s="151"/>
      <c r="C439" s="151"/>
      <c r="D439" s="151"/>
      <c r="E439" s="151"/>
      <c r="F439" s="79"/>
      <c r="G439" s="1"/>
    </row>
    <row r="440" spans="1:7" ht="15.75" x14ac:dyDescent="0.25">
      <c r="A440" s="150" t="s">
        <v>377</v>
      </c>
      <c r="B440" s="150"/>
      <c r="C440" s="150"/>
      <c r="D440" s="150"/>
      <c r="E440" s="150"/>
      <c r="F440" s="79"/>
      <c r="G440" s="1"/>
    </row>
    <row r="441" spans="1:7" ht="31.5" x14ac:dyDescent="0.25">
      <c r="A441" s="73">
        <v>324</v>
      </c>
      <c r="B441" s="12" t="s">
        <v>785</v>
      </c>
      <c r="C441" s="73" t="s">
        <v>786</v>
      </c>
      <c r="D441" s="73">
        <v>2.9662999999999999</v>
      </c>
      <c r="E441" s="73">
        <v>2.9662999999999999</v>
      </c>
      <c r="F441" s="79"/>
      <c r="G441" s="1"/>
    </row>
    <row r="442" spans="1:7" ht="15.75" x14ac:dyDescent="0.25">
      <c r="A442" s="150" t="s">
        <v>378</v>
      </c>
      <c r="B442" s="150"/>
      <c r="C442" s="150"/>
      <c r="D442" s="150"/>
      <c r="E442" s="150"/>
      <c r="F442" s="79"/>
      <c r="G442" s="1"/>
    </row>
    <row r="443" spans="1:7" ht="47.25" x14ac:dyDescent="0.25">
      <c r="A443" s="73">
        <v>325</v>
      </c>
      <c r="B443" s="12" t="s">
        <v>912</v>
      </c>
      <c r="C443" s="73" t="s">
        <v>679</v>
      </c>
      <c r="D443" s="73">
        <v>3.0000000000000001E-3</v>
      </c>
      <c r="E443" s="73">
        <v>3.0000000000000001E-3</v>
      </c>
      <c r="F443" s="79"/>
      <c r="G443" s="1"/>
    </row>
    <row r="444" spans="1:7" x14ac:dyDescent="0.25">
      <c r="F444" s="1"/>
      <c r="G444" s="1"/>
    </row>
  </sheetData>
  <mergeCells count="118">
    <mergeCell ref="A8:E8"/>
    <mergeCell ref="A9:E9"/>
    <mergeCell ref="A10:D10"/>
    <mergeCell ref="A11:E11"/>
    <mergeCell ref="A12:D12"/>
    <mergeCell ref="A13:E13"/>
    <mergeCell ref="D1:E1"/>
    <mergeCell ref="A3:E3"/>
    <mergeCell ref="A4:E4"/>
    <mergeCell ref="A5:A6"/>
    <mergeCell ref="B5:B6"/>
    <mergeCell ref="C5:C6"/>
    <mergeCell ref="D5:E5"/>
    <mergeCell ref="A52:E52"/>
    <mergeCell ref="A54:E54"/>
    <mergeCell ref="A55:D55"/>
    <mergeCell ref="A56:E56"/>
    <mergeCell ref="A57:E57"/>
    <mergeCell ref="A87:E87"/>
    <mergeCell ref="A14:E14"/>
    <mergeCell ref="A18:E18"/>
    <mergeCell ref="A24:E24"/>
    <mergeCell ref="A30:E30"/>
    <mergeCell ref="A42:E42"/>
    <mergeCell ref="A44:E44"/>
    <mergeCell ref="A117:E117"/>
    <mergeCell ref="A118:D118"/>
    <mergeCell ref="A119:E119"/>
    <mergeCell ref="A121:E121"/>
    <mergeCell ref="A122:D122"/>
    <mergeCell ref="A123:E123"/>
    <mergeCell ref="A98:E98"/>
    <mergeCell ref="A99:D99"/>
    <mergeCell ref="A100:E100"/>
    <mergeCell ref="A101:E101"/>
    <mergeCell ref="A110:E110"/>
    <mergeCell ref="A115:E115"/>
    <mergeCell ref="A140:E140"/>
    <mergeCell ref="A142:E142"/>
    <mergeCell ref="A144:E144"/>
    <mergeCell ref="A145:E145"/>
    <mergeCell ref="A149:E149"/>
    <mergeCell ref="A154:E154"/>
    <mergeCell ref="A124:E124"/>
    <mergeCell ref="A129:E129"/>
    <mergeCell ref="A134:E134"/>
    <mergeCell ref="A135:D135"/>
    <mergeCell ref="A136:E136"/>
    <mergeCell ref="A137:E137"/>
    <mergeCell ref="A214:E214"/>
    <mergeCell ref="A217:E217"/>
    <mergeCell ref="A218:D218"/>
    <mergeCell ref="A219:E219"/>
    <mergeCell ref="A220:E220"/>
    <mergeCell ref="A222:E222"/>
    <mergeCell ref="A156:E156"/>
    <mergeCell ref="A159:E159"/>
    <mergeCell ref="A160:E160"/>
    <mergeCell ref="A184:E184"/>
    <mergeCell ref="A192:E192"/>
    <mergeCell ref="A201:E201"/>
    <mergeCell ref="A237:E237"/>
    <mergeCell ref="A238:E238"/>
    <mergeCell ref="A241:E241"/>
    <mergeCell ref="A244:E244"/>
    <mergeCell ref="A254:E254"/>
    <mergeCell ref="A261:E261"/>
    <mergeCell ref="A224:E224"/>
    <mergeCell ref="A227:E227"/>
    <mergeCell ref="A229:E229"/>
    <mergeCell ref="A233:E233"/>
    <mergeCell ref="A235:E235"/>
    <mergeCell ref="A236:D236"/>
    <mergeCell ref="A288:E288"/>
    <mergeCell ref="A301:E301"/>
    <mergeCell ref="A302:E302"/>
    <mergeCell ref="A308:E308"/>
    <mergeCell ref="A310:E310"/>
    <mergeCell ref="A312:D312"/>
    <mergeCell ref="A262:D262"/>
    <mergeCell ref="A263:E263"/>
    <mergeCell ref="A268:E268"/>
    <mergeCell ref="A269:E269"/>
    <mergeCell ref="A274:E274"/>
    <mergeCell ref="A283:E283"/>
    <mergeCell ref="A335:E335"/>
    <mergeCell ref="A340:E340"/>
    <mergeCell ref="A342:E342"/>
    <mergeCell ref="A343:D343"/>
    <mergeCell ref="A344:E344"/>
    <mergeCell ref="A345:E345"/>
    <mergeCell ref="A313:E313"/>
    <mergeCell ref="A314:D314"/>
    <mergeCell ref="A315:E315"/>
    <mergeCell ref="A316:E316"/>
    <mergeCell ref="A327:E327"/>
    <mergeCell ref="A333:E333"/>
    <mergeCell ref="A367:E367"/>
    <mergeCell ref="A370:E370"/>
    <mergeCell ref="A371:E371"/>
    <mergeCell ref="A379:E379"/>
    <mergeCell ref="A382:E382"/>
    <mergeCell ref="A383:D383"/>
    <mergeCell ref="A349:E349"/>
    <mergeCell ref="A356:E356"/>
    <mergeCell ref="A357:E357"/>
    <mergeCell ref="A360:E360"/>
    <mergeCell ref="A365:E365"/>
    <mergeCell ref="A366:D366"/>
    <mergeCell ref="A440:E440"/>
    <mergeCell ref="A442:E442"/>
    <mergeCell ref="A384:E384"/>
    <mergeCell ref="A385:E385"/>
    <mergeCell ref="A400:E400"/>
    <mergeCell ref="A422:E422"/>
    <mergeCell ref="A426:E426"/>
    <mergeCell ref="A439:E439"/>
    <mergeCell ref="A423:E423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opLeftCell="A112" zoomScale="59" zoomScaleNormal="59" workbookViewId="0">
      <selection activeCell="C193" sqref="C193"/>
    </sheetView>
  </sheetViews>
  <sheetFormatPr defaultRowHeight="15.75" x14ac:dyDescent="0.25"/>
  <cols>
    <col min="1" max="1" width="7.85546875" style="3" bestFit="1" customWidth="1"/>
    <col min="2" max="2" width="47" style="3" customWidth="1"/>
    <col min="3" max="3" width="16.5703125" style="3" bestFit="1" customWidth="1"/>
    <col min="4" max="4" width="13.7109375" style="94" customWidth="1"/>
    <col min="5" max="6" width="12.42578125" style="3" bestFit="1" customWidth="1"/>
    <col min="7" max="16384" width="9.140625" style="3"/>
  </cols>
  <sheetData>
    <row r="1" spans="1:10" x14ac:dyDescent="0.25">
      <c r="A1" s="31"/>
      <c r="B1" s="31"/>
      <c r="C1" s="31"/>
      <c r="D1" s="32"/>
      <c r="E1" s="160" t="s">
        <v>576</v>
      </c>
      <c r="F1" s="160"/>
    </row>
    <row r="2" spans="1:10" ht="18.75" x14ac:dyDescent="0.25">
      <c r="A2" s="172" t="s">
        <v>577</v>
      </c>
      <c r="B2" s="172"/>
      <c r="C2" s="172"/>
      <c r="D2" s="172"/>
      <c r="E2" s="172"/>
      <c r="F2" s="172"/>
    </row>
    <row r="3" spans="1:10" ht="19.5" thickBot="1" x14ac:dyDescent="0.35">
      <c r="A3" s="173" t="s">
        <v>535</v>
      </c>
      <c r="B3" s="173"/>
      <c r="C3" s="173"/>
      <c r="D3" s="173"/>
      <c r="E3" s="173"/>
      <c r="F3" s="173"/>
    </row>
    <row r="4" spans="1:10" ht="16.5" thickBot="1" x14ac:dyDescent="0.3">
      <c r="A4" s="174" t="s">
        <v>0</v>
      </c>
      <c r="B4" s="174" t="s">
        <v>578</v>
      </c>
      <c r="C4" s="174" t="s">
        <v>579</v>
      </c>
      <c r="D4" s="174" t="s">
        <v>170</v>
      </c>
      <c r="E4" s="176" t="s">
        <v>536</v>
      </c>
      <c r="F4" s="177"/>
    </row>
    <row r="5" spans="1:10" x14ac:dyDescent="0.25">
      <c r="A5" s="175"/>
      <c r="B5" s="175"/>
      <c r="C5" s="175"/>
      <c r="D5" s="175"/>
      <c r="E5" s="6" t="s">
        <v>171</v>
      </c>
      <c r="F5" s="6" t="s">
        <v>172</v>
      </c>
    </row>
    <row r="6" spans="1:10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13">
        <v>6</v>
      </c>
    </row>
    <row r="7" spans="1:10" ht="18.75" x14ac:dyDescent="0.25">
      <c r="A7" s="35">
        <v>1</v>
      </c>
      <c r="B7" s="166" t="s">
        <v>580</v>
      </c>
      <c r="C7" s="167"/>
      <c r="D7" s="167"/>
      <c r="E7" s="167"/>
      <c r="F7" s="168"/>
    </row>
    <row r="8" spans="1:10" ht="31.5" x14ac:dyDescent="0.25">
      <c r="A8" s="73" t="s">
        <v>79</v>
      </c>
      <c r="B8" s="11" t="s">
        <v>792</v>
      </c>
      <c r="C8" s="73" t="s">
        <v>584</v>
      </c>
      <c r="D8" s="73" t="s">
        <v>582</v>
      </c>
      <c r="E8" s="73">
        <v>100</v>
      </c>
      <c r="F8" s="73">
        <v>81.680000000000007</v>
      </c>
      <c r="H8" s="78"/>
      <c r="I8" s="78"/>
      <c r="J8" s="78"/>
    </row>
    <row r="9" spans="1:10" ht="31.5" x14ac:dyDescent="0.25">
      <c r="A9" s="90" t="s">
        <v>154</v>
      </c>
      <c r="B9" s="11" t="s">
        <v>583</v>
      </c>
      <c r="C9" s="73" t="s">
        <v>584</v>
      </c>
      <c r="D9" s="73" t="s">
        <v>582</v>
      </c>
      <c r="E9" s="73" t="s">
        <v>329</v>
      </c>
      <c r="F9" s="73" t="s">
        <v>329</v>
      </c>
      <c r="G9" s="78"/>
      <c r="H9" s="78"/>
      <c r="I9" s="78"/>
      <c r="J9" s="78"/>
    </row>
    <row r="10" spans="1:10" ht="18.75" x14ac:dyDescent="0.25">
      <c r="A10" s="35">
        <v>2</v>
      </c>
      <c r="B10" s="166" t="s">
        <v>585</v>
      </c>
      <c r="C10" s="167"/>
      <c r="D10" s="167"/>
      <c r="E10" s="167"/>
      <c r="F10" s="168"/>
      <c r="G10" s="78"/>
      <c r="H10" s="78"/>
      <c r="I10" s="78"/>
      <c r="J10" s="78"/>
    </row>
    <row r="11" spans="1:10" ht="126" x14ac:dyDescent="0.25">
      <c r="A11" s="73" t="s">
        <v>11</v>
      </c>
      <c r="B11" s="12" t="s">
        <v>797</v>
      </c>
      <c r="C11" s="73" t="s">
        <v>584</v>
      </c>
      <c r="D11" s="73" t="s">
        <v>582</v>
      </c>
      <c r="E11" s="35" t="s">
        <v>329</v>
      </c>
      <c r="F11" s="35" t="s">
        <v>329</v>
      </c>
      <c r="G11" s="78"/>
      <c r="H11" s="78"/>
      <c r="I11" s="78"/>
      <c r="J11" s="78"/>
    </row>
    <row r="12" spans="1:10" ht="78.75" x14ac:dyDescent="0.25">
      <c r="A12" s="90" t="s">
        <v>12</v>
      </c>
      <c r="B12" s="12" t="s">
        <v>586</v>
      </c>
      <c r="C12" s="73" t="s">
        <v>584</v>
      </c>
      <c r="D12" s="73" t="s">
        <v>587</v>
      </c>
      <c r="E12" s="35">
        <v>1</v>
      </c>
      <c r="F12" s="35">
        <v>1</v>
      </c>
      <c r="G12" s="78"/>
      <c r="H12" s="78"/>
      <c r="I12" s="78"/>
      <c r="J12" s="78"/>
    </row>
    <row r="13" spans="1:10" ht="110.25" x14ac:dyDescent="0.25">
      <c r="A13" s="90" t="s">
        <v>13</v>
      </c>
      <c r="B13" s="12" t="s">
        <v>796</v>
      </c>
      <c r="C13" s="73" t="s">
        <v>584</v>
      </c>
      <c r="D13" s="73" t="s">
        <v>582</v>
      </c>
      <c r="E13" s="35" t="s">
        <v>329</v>
      </c>
      <c r="F13" s="35" t="s">
        <v>329</v>
      </c>
      <c r="G13" s="78"/>
      <c r="H13" s="78"/>
      <c r="I13" s="78"/>
      <c r="J13" s="78"/>
    </row>
    <row r="14" spans="1:10" ht="31.5" x14ac:dyDescent="0.25">
      <c r="A14" s="73" t="s">
        <v>14</v>
      </c>
      <c r="B14" s="36" t="s">
        <v>588</v>
      </c>
      <c r="C14" s="73" t="s">
        <v>584</v>
      </c>
      <c r="D14" s="73" t="s">
        <v>587</v>
      </c>
      <c r="E14" s="35">
        <v>6827</v>
      </c>
      <c r="F14" s="35">
        <v>6850</v>
      </c>
      <c r="G14" s="78"/>
      <c r="H14" s="78"/>
      <c r="I14" s="78"/>
      <c r="J14" s="78"/>
    </row>
    <row r="15" spans="1:10" ht="157.5" x14ac:dyDescent="0.25">
      <c r="A15" s="90" t="s">
        <v>15</v>
      </c>
      <c r="B15" s="11" t="s">
        <v>793</v>
      </c>
      <c r="C15" s="73" t="s">
        <v>589</v>
      </c>
      <c r="D15" s="73" t="s">
        <v>582</v>
      </c>
      <c r="E15" s="35">
        <v>100.69</v>
      </c>
      <c r="F15" s="35">
        <v>97.52</v>
      </c>
      <c r="G15" s="78"/>
      <c r="H15" s="78"/>
      <c r="I15" s="78"/>
      <c r="J15" s="78"/>
    </row>
    <row r="16" spans="1:10" ht="47.25" x14ac:dyDescent="0.25">
      <c r="A16" s="90" t="s">
        <v>16</v>
      </c>
      <c r="B16" s="11" t="s">
        <v>590</v>
      </c>
      <c r="C16" s="73" t="s">
        <v>584</v>
      </c>
      <c r="D16" s="73" t="s">
        <v>655</v>
      </c>
      <c r="E16" s="35">
        <v>74770</v>
      </c>
      <c r="F16" s="35">
        <v>69979</v>
      </c>
      <c r="G16" s="78"/>
      <c r="H16" s="78"/>
      <c r="I16" s="78"/>
      <c r="J16" s="78"/>
    </row>
    <row r="17" spans="1:10" ht="47.25" x14ac:dyDescent="0.25">
      <c r="A17" s="73" t="s">
        <v>17</v>
      </c>
      <c r="B17" s="8" t="s">
        <v>591</v>
      </c>
      <c r="C17" s="73" t="s">
        <v>589</v>
      </c>
      <c r="D17" s="73" t="s">
        <v>582</v>
      </c>
      <c r="E17" s="35" t="s">
        <v>329</v>
      </c>
      <c r="F17" s="35" t="s">
        <v>329</v>
      </c>
      <c r="G17" s="78"/>
      <c r="H17" s="78"/>
      <c r="I17" s="78"/>
      <c r="J17" s="78"/>
    </row>
    <row r="18" spans="1:10" ht="31.5" x14ac:dyDescent="0.25">
      <c r="A18" s="90" t="s">
        <v>18</v>
      </c>
      <c r="B18" s="37" t="s">
        <v>794</v>
      </c>
      <c r="C18" s="73" t="s">
        <v>581</v>
      </c>
      <c r="D18" s="73" t="s">
        <v>795</v>
      </c>
      <c r="E18" s="57">
        <v>2163.971</v>
      </c>
      <c r="F18" s="35">
        <v>2234.739</v>
      </c>
      <c r="G18" s="78"/>
      <c r="H18" s="78"/>
      <c r="I18" s="78"/>
      <c r="J18" s="78"/>
    </row>
    <row r="19" spans="1:10" ht="63" x14ac:dyDescent="0.25">
      <c r="A19" s="90" t="s">
        <v>592</v>
      </c>
      <c r="B19" s="37" t="s">
        <v>593</v>
      </c>
      <c r="C19" s="73" t="s">
        <v>589</v>
      </c>
      <c r="D19" s="73" t="s">
        <v>587</v>
      </c>
      <c r="E19" s="35">
        <v>1</v>
      </c>
      <c r="F19" s="35" t="s">
        <v>329</v>
      </c>
      <c r="H19" s="78"/>
      <c r="I19" s="78"/>
      <c r="J19" s="78"/>
    </row>
    <row r="20" spans="1:10" ht="47.25" x14ac:dyDescent="0.25">
      <c r="A20" s="73" t="s">
        <v>594</v>
      </c>
      <c r="B20" s="37" t="s">
        <v>595</v>
      </c>
      <c r="C20" s="73" t="s">
        <v>584</v>
      </c>
      <c r="D20" s="73" t="s">
        <v>582</v>
      </c>
      <c r="E20" s="35">
        <v>6.81</v>
      </c>
      <c r="F20" s="35">
        <v>7.5</v>
      </c>
      <c r="G20" s="78"/>
      <c r="H20" s="78"/>
      <c r="I20" s="78"/>
      <c r="J20" s="78"/>
    </row>
    <row r="21" spans="1:10" ht="81.75" customHeight="1" x14ac:dyDescent="0.25">
      <c r="A21" s="90" t="s">
        <v>596</v>
      </c>
      <c r="B21" s="37" t="s">
        <v>597</v>
      </c>
      <c r="C21" s="73" t="s">
        <v>584</v>
      </c>
      <c r="D21" s="73" t="s">
        <v>582</v>
      </c>
      <c r="E21" s="35">
        <v>74</v>
      </c>
      <c r="F21" s="35">
        <v>76</v>
      </c>
      <c r="G21" s="78"/>
      <c r="H21" s="78"/>
      <c r="I21" s="78"/>
      <c r="J21" s="78"/>
    </row>
    <row r="22" spans="1:10" ht="47.25" x14ac:dyDescent="0.25">
      <c r="A22" s="90" t="s">
        <v>598</v>
      </c>
      <c r="B22" s="37" t="s">
        <v>798</v>
      </c>
      <c r="C22" s="73" t="s">
        <v>584</v>
      </c>
      <c r="D22" s="73" t="s">
        <v>655</v>
      </c>
      <c r="E22" s="35">
        <v>1</v>
      </c>
      <c r="F22" s="35">
        <v>1</v>
      </c>
      <c r="G22" s="78"/>
      <c r="H22" s="78"/>
      <c r="I22" s="78"/>
      <c r="J22" s="78"/>
    </row>
    <row r="23" spans="1:10" ht="110.25" x14ac:dyDescent="0.25">
      <c r="A23" s="73" t="s">
        <v>800</v>
      </c>
      <c r="B23" s="37" t="s">
        <v>799</v>
      </c>
      <c r="C23" s="73" t="s">
        <v>584</v>
      </c>
      <c r="D23" s="73" t="s">
        <v>582</v>
      </c>
      <c r="E23" s="35">
        <v>98.12</v>
      </c>
      <c r="F23" s="35">
        <v>96.61</v>
      </c>
      <c r="G23" s="78"/>
      <c r="H23" s="78"/>
      <c r="I23" s="78"/>
      <c r="J23" s="78"/>
    </row>
    <row r="24" spans="1:10" ht="78.75" x14ac:dyDescent="0.25">
      <c r="A24" s="90" t="s">
        <v>993</v>
      </c>
      <c r="B24" s="38" t="s">
        <v>599</v>
      </c>
      <c r="C24" s="73" t="s">
        <v>589</v>
      </c>
      <c r="D24" s="73" t="s">
        <v>587</v>
      </c>
      <c r="E24" s="35" t="s">
        <v>329</v>
      </c>
      <c r="F24" s="35" t="s">
        <v>329</v>
      </c>
      <c r="G24" s="78"/>
      <c r="H24" s="78"/>
      <c r="I24" s="78"/>
      <c r="J24" s="78"/>
    </row>
    <row r="25" spans="1:10" ht="18.75" x14ac:dyDescent="0.25">
      <c r="A25" s="77">
        <v>3</v>
      </c>
      <c r="B25" s="169" t="s">
        <v>600</v>
      </c>
      <c r="C25" s="170"/>
      <c r="D25" s="170"/>
      <c r="E25" s="170"/>
      <c r="F25" s="171"/>
      <c r="G25" s="78"/>
      <c r="H25" s="78"/>
      <c r="I25" s="78"/>
      <c r="J25" s="78"/>
    </row>
    <row r="26" spans="1:10" ht="31.5" x14ac:dyDescent="0.25">
      <c r="A26" s="73" t="s">
        <v>20</v>
      </c>
      <c r="B26" s="11" t="s">
        <v>601</v>
      </c>
      <c r="C26" s="73" t="s">
        <v>581</v>
      </c>
      <c r="D26" s="73" t="s">
        <v>582</v>
      </c>
      <c r="E26" s="35">
        <v>100</v>
      </c>
      <c r="F26" s="58">
        <v>100</v>
      </c>
      <c r="G26" s="78"/>
      <c r="H26" s="78"/>
      <c r="I26" s="78"/>
      <c r="J26" s="78"/>
    </row>
    <row r="27" spans="1:10" ht="78.75" x14ac:dyDescent="0.25">
      <c r="A27" s="90" t="s">
        <v>21</v>
      </c>
      <c r="B27" s="11" t="s">
        <v>602</v>
      </c>
      <c r="C27" s="75" t="s">
        <v>581</v>
      </c>
      <c r="D27" s="73" t="s">
        <v>582</v>
      </c>
      <c r="E27" s="35">
        <v>106.9</v>
      </c>
      <c r="F27" s="59">
        <v>112.71</v>
      </c>
      <c r="G27" s="78"/>
      <c r="H27" s="78"/>
      <c r="I27" s="78"/>
      <c r="J27" s="78"/>
    </row>
    <row r="28" spans="1:10" ht="78.75" x14ac:dyDescent="0.25">
      <c r="A28" s="90" t="s">
        <v>22</v>
      </c>
      <c r="B28" s="11" t="s">
        <v>603</v>
      </c>
      <c r="C28" s="73" t="s">
        <v>581</v>
      </c>
      <c r="D28" s="73" t="s">
        <v>582</v>
      </c>
      <c r="E28" s="35">
        <v>116.2</v>
      </c>
      <c r="F28" s="60">
        <v>124.21</v>
      </c>
      <c r="G28" s="78"/>
      <c r="H28" s="78"/>
      <c r="I28" s="78"/>
      <c r="J28" s="78"/>
    </row>
    <row r="29" spans="1:10" ht="141.75" x14ac:dyDescent="0.25">
      <c r="A29" s="73" t="s">
        <v>604</v>
      </c>
      <c r="B29" s="11" t="s">
        <v>605</v>
      </c>
      <c r="C29" s="73" t="s">
        <v>589</v>
      </c>
      <c r="D29" s="73" t="s">
        <v>582</v>
      </c>
      <c r="E29" s="35">
        <v>100</v>
      </c>
      <c r="F29" s="58">
        <v>100</v>
      </c>
      <c r="G29" s="78"/>
      <c r="H29" s="78"/>
      <c r="I29" s="78"/>
      <c r="J29" s="78"/>
    </row>
    <row r="30" spans="1:10" ht="78.75" x14ac:dyDescent="0.25">
      <c r="A30" s="90" t="s">
        <v>606</v>
      </c>
      <c r="B30" s="11" t="s">
        <v>607</v>
      </c>
      <c r="C30" s="73" t="s">
        <v>584</v>
      </c>
      <c r="D30" s="73" t="s">
        <v>988</v>
      </c>
      <c r="E30" s="35">
        <v>1</v>
      </c>
      <c r="F30" s="58">
        <v>1</v>
      </c>
      <c r="G30" s="78"/>
      <c r="H30" s="78"/>
      <c r="I30" s="78"/>
      <c r="J30" s="78"/>
    </row>
    <row r="31" spans="1:10" ht="141.75" x14ac:dyDescent="0.25">
      <c r="A31" s="90" t="s">
        <v>608</v>
      </c>
      <c r="B31" s="11" t="s">
        <v>545</v>
      </c>
      <c r="C31" s="75" t="s">
        <v>581</v>
      </c>
      <c r="D31" s="73" t="s">
        <v>582</v>
      </c>
      <c r="E31" s="35">
        <v>100</v>
      </c>
      <c r="F31" s="58">
        <v>100</v>
      </c>
      <c r="G31" s="78"/>
      <c r="H31" s="78"/>
      <c r="I31" s="78"/>
      <c r="J31" s="78"/>
    </row>
    <row r="32" spans="1:10" ht="141.75" x14ac:dyDescent="0.25">
      <c r="A32" s="73" t="s">
        <v>609</v>
      </c>
      <c r="B32" s="11" t="s">
        <v>610</v>
      </c>
      <c r="C32" s="75" t="s">
        <v>589</v>
      </c>
      <c r="D32" s="73" t="s">
        <v>582</v>
      </c>
      <c r="E32" s="35">
        <v>100</v>
      </c>
      <c r="F32" s="58">
        <v>100</v>
      </c>
      <c r="G32" s="78"/>
      <c r="H32" s="78"/>
      <c r="I32" s="78"/>
      <c r="J32" s="78"/>
    </row>
    <row r="33" spans="1:10" ht="63" x14ac:dyDescent="0.25">
      <c r="A33" s="90" t="s">
        <v>611</v>
      </c>
      <c r="B33" s="11" t="s">
        <v>612</v>
      </c>
      <c r="C33" s="75" t="s">
        <v>581</v>
      </c>
      <c r="D33" s="73" t="s">
        <v>582</v>
      </c>
      <c r="E33" s="35">
        <v>15.1</v>
      </c>
      <c r="F33" s="59">
        <v>17.899999999999999</v>
      </c>
      <c r="G33" s="78"/>
      <c r="H33" s="78"/>
      <c r="I33" s="78"/>
      <c r="J33" s="78"/>
    </row>
    <row r="34" spans="1:10" ht="63" x14ac:dyDescent="0.25">
      <c r="A34" s="90" t="s">
        <v>613</v>
      </c>
      <c r="B34" s="11" t="s">
        <v>614</v>
      </c>
      <c r="C34" s="75" t="s">
        <v>581</v>
      </c>
      <c r="D34" s="73" t="s">
        <v>615</v>
      </c>
      <c r="E34" s="35">
        <v>0</v>
      </c>
      <c r="F34" s="58">
        <v>0</v>
      </c>
      <c r="G34" s="78"/>
      <c r="H34" s="78"/>
      <c r="I34" s="78"/>
      <c r="J34" s="78"/>
    </row>
    <row r="35" spans="1:10" ht="63" x14ac:dyDescent="0.25">
      <c r="A35" s="73" t="s">
        <v>616</v>
      </c>
      <c r="B35" s="11" t="s">
        <v>617</v>
      </c>
      <c r="C35" s="75" t="s">
        <v>589</v>
      </c>
      <c r="D35" s="73" t="s">
        <v>615</v>
      </c>
      <c r="E35" s="35">
        <v>0</v>
      </c>
      <c r="F35" s="35">
        <v>0</v>
      </c>
      <c r="G35" s="78"/>
      <c r="H35" s="78"/>
      <c r="I35" s="78"/>
      <c r="J35" s="78"/>
    </row>
    <row r="36" spans="1:10" ht="110.25" x14ac:dyDescent="0.25">
      <c r="A36" s="90" t="s">
        <v>618</v>
      </c>
      <c r="B36" s="11" t="s">
        <v>619</v>
      </c>
      <c r="C36" s="75" t="s">
        <v>589</v>
      </c>
      <c r="D36" s="73" t="s">
        <v>615</v>
      </c>
      <c r="E36" s="35">
        <v>0</v>
      </c>
      <c r="F36" s="35">
        <v>0</v>
      </c>
      <c r="G36" s="78"/>
      <c r="H36" s="78"/>
      <c r="I36" s="78"/>
      <c r="J36" s="78"/>
    </row>
    <row r="37" spans="1:10" ht="63" x14ac:dyDescent="0.25">
      <c r="A37" s="90" t="s">
        <v>620</v>
      </c>
      <c r="B37" s="39" t="s">
        <v>621</v>
      </c>
      <c r="C37" s="75" t="s">
        <v>589</v>
      </c>
      <c r="D37" s="73" t="s">
        <v>615</v>
      </c>
      <c r="E37" s="35">
        <v>0</v>
      </c>
      <c r="F37" s="35">
        <v>0</v>
      </c>
      <c r="G37" s="78"/>
      <c r="H37" s="78"/>
      <c r="I37" s="78"/>
      <c r="J37" s="78"/>
    </row>
    <row r="38" spans="1:10" ht="78.75" x14ac:dyDescent="0.25">
      <c r="A38" s="90" t="s">
        <v>622</v>
      </c>
      <c r="B38" s="11" t="s">
        <v>623</v>
      </c>
      <c r="C38" s="75" t="s">
        <v>584</v>
      </c>
      <c r="D38" s="73" t="s">
        <v>582</v>
      </c>
      <c r="E38" s="35">
        <v>100</v>
      </c>
      <c r="F38" s="35">
        <v>100</v>
      </c>
      <c r="G38" s="78"/>
      <c r="H38" s="78"/>
      <c r="I38" s="78"/>
      <c r="J38" s="78"/>
    </row>
    <row r="39" spans="1:10" ht="94.5" x14ac:dyDescent="0.25">
      <c r="A39" s="90" t="s">
        <v>624</v>
      </c>
      <c r="B39" s="11" t="s">
        <v>625</v>
      </c>
      <c r="C39" s="75" t="s">
        <v>584</v>
      </c>
      <c r="D39" s="73" t="s">
        <v>582</v>
      </c>
      <c r="E39" s="35">
        <v>100</v>
      </c>
      <c r="F39" s="35">
        <v>100</v>
      </c>
      <c r="G39" s="78"/>
      <c r="H39" s="78"/>
      <c r="I39" s="78"/>
      <c r="J39" s="78"/>
    </row>
    <row r="40" spans="1:10" ht="78.75" x14ac:dyDescent="0.25">
      <c r="A40" s="90" t="s">
        <v>626</v>
      </c>
      <c r="B40" s="11" t="s">
        <v>627</v>
      </c>
      <c r="C40" s="75" t="s">
        <v>584</v>
      </c>
      <c r="D40" s="73" t="s">
        <v>582</v>
      </c>
      <c r="E40" s="35">
        <v>50</v>
      </c>
      <c r="F40" s="35">
        <v>59.3</v>
      </c>
      <c r="G40" s="78"/>
      <c r="H40" s="78"/>
      <c r="I40" s="78"/>
      <c r="J40" s="78"/>
    </row>
    <row r="41" spans="1:10" ht="94.5" x14ac:dyDescent="0.25">
      <c r="A41" s="90" t="s">
        <v>628</v>
      </c>
      <c r="B41" s="11" t="s">
        <v>629</v>
      </c>
      <c r="C41" s="75" t="s">
        <v>589</v>
      </c>
      <c r="D41" s="73" t="s">
        <v>615</v>
      </c>
      <c r="E41" s="35">
        <v>45</v>
      </c>
      <c r="F41" s="35">
        <v>38</v>
      </c>
      <c r="G41" s="78"/>
      <c r="H41" s="78"/>
      <c r="I41" s="78"/>
      <c r="J41" s="78"/>
    </row>
    <row r="42" spans="1:10" ht="78.75" x14ac:dyDescent="0.25">
      <c r="A42" s="90" t="s">
        <v>630</v>
      </c>
      <c r="B42" s="11" t="s">
        <v>312</v>
      </c>
      <c r="C42" s="73" t="s">
        <v>581</v>
      </c>
      <c r="D42" s="73" t="s">
        <v>615</v>
      </c>
      <c r="E42" s="35">
        <v>2</v>
      </c>
      <c r="F42" s="35">
        <v>2</v>
      </c>
      <c r="G42" s="78"/>
      <c r="H42" s="78"/>
      <c r="I42" s="78"/>
      <c r="J42" s="78"/>
    </row>
    <row r="43" spans="1:10" ht="31.5" x14ac:dyDescent="0.25">
      <c r="A43" s="90" t="s">
        <v>631</v>
      </c>
      <c r="B43" s="11" t="s">
        <v>632</v>
      </c>
      <c r="C43" s="75" t="s">
        <v>581</v>
      </c>
      <c r="D43" s="73" t="s">
        <v>582</v>
      </c>
      <c r="E43" s="35">
        <v>100</v>
      </c>
      <c r="F43" s="35">
        <v>100</v>
      </c>
      <c r="G43" s="78"/>
      <c r="H43" s="78"/>
      <c r="I43" s="78"/>
      <c r="J43" s="78"/>
    </row>
    <row r="44" spans="1:10" ht="132" customHeight="1" x14ac:dyDescent="0.25">
      <c r="A44" s="90" t="s">
        <v>633</v>
      </c>
      <c r="B44" s="40" t="s">
        <v>634</v>
      </c>
      <c r="C44" s="75" t="s">
        <v>589</v>
      </c>
      <c r="D44" s="73" t="s">
        <v>582</v>
      </c>
      <c r="E44" s="35">
        <v>1.55</v>
      </c>
      <c r="F44" s="35">
        <v>1.71</v>
      </c>
      <c r="G44" s="78"/>
      <c r="H44" s="78"/>
      <c r="I44" s="78"/>
      <c r="J44" s="78"/>
    </row>
    <row r="45" spans="1:10" ht="78.75" x14ac:dyDescent="0.25">
      <c r="A45" s="90" t="s">
        <v>635</v>
      </c>
      <c r="B45" s="11" t="s">
        <v>636</v>
      </c>
      <c r="C45" s="75" t="s">
        <v>581</v>
      </c>
      <c r="D45" s="73" t="s">
        <v>582</v>
      </c>
      <c r="E45" s="35">
        <v>100</v>
      </c>
      <c r="F45" s="35">
        <v>100</v>
      </c>
      <c r="G45" s="78"/>
      <c r="H45" s="78"/>
      <c r="I45" s="78"/>
      <c r="J45" s="78"/>
    </row>
    <row r="46" spans="1:10" ht="47.25" x14ac:dyDescent="0.25">
      <c r="A46" s="90" t="s">
        <v>637</v>
      </c>
      <c r="B46" s="11" t="s">
        <v>638</v>
      </c>
      <c r="C46" s="75" t="s">
        <v>581</v>
      </c>
      <c r="D46" s="73" t="s">
        <v>587</v>
      </c>
      <c r="E46" s="35">
        <v>20</v>
      </c>
      <c r="F46" s="35">
        <v>20</v>
      </c>
      <c r="G46" s="78"/>
      <c r="H46" s="78"/>
      <c r="I46" s="78"/>
      <c r="J46" s="78"/>
    </row>
    <row r="47" spans="1:10" ht="47.25" x14ac:dyDescent="0.25">
      <c r="A47" s="90" t="s">
        <v>639</v>
      </c>
      <c r="B47" s="11" t="s">
        <v>640</v>
      </c>
      <c r="C47" s="75" t="s">
        <v>584</v>
      </c>
      <c r="D47" s="73" t="s">
        <v>582</v>
      </c>
      <c r="E47" s="35">
        <v>26.23</v>
      </c>
      <c r="F47" s="35">
        <v>45.9</v>
      </c>
      <c r="G47" s="78"/>
      <c r="H47" s="78"/>
      <c r="I47" s="78"/>
      <c r="J47" s="78"/>
    </row>
    <row r="48" spans="1:10" ht="31.5" x14ac:dyDescent="0.25">
      <c r="A48" s="90" t="s">
        <v>641</v>
      </c>
      <c r="B48" s="11" t="s">
        <v>642</v>
      </c>
      <c r="C48" s="75" t="s">
        <v>581</v>
      </c>
      <c r="D48" s="73" t="s">
        <v>587</v>
      </c>
      <c r="E48" s="35">
        <v>0</v>
      </c>
      <c r="F48" s="35">
        <v>0</v>
      </c>
      <c r="G48" s="78"/>
      <c r="H48" s="78"/>
      <c r="I48" s="78"/>
      <c r="J48" s="78"/>
    </row>
    <row r="49" spans="1:10" ht="78.75" x14ac:dyDescent="0.25">
      <c r="A49" s="90" t="s">
        <v>643</v>
      </c>
      <c r="B49" s="11" t="s">
        <v>644</v>
      </c>
      <c r="C49" s="75" t="s">
        <v>589</v>
      </c>
      <c r="D49" s="73" t="s">
        <v>587</v>
      </c>
      <c r="E49" s="35">
        <v>42</v>
      </c>
      <c r="F49" s="35">
        <v>42</v>
      </c>
      <c r="G49" s="78"/>
      <c r="H49" s="78"/>
      <c r="I49" s="78"/>
      <c r="J49" s="78"/>
    </row>
    <row r="50" spans="1:10" ht="31.5" x14ac:dyDescent="0.25">
      <c r="A50" s="90" t="s">
        <v>645</v>
      </c>
      <c r="B50" s="11" t="s">
        <v>646</v>
      </c>
      <c r="C50" s="75" t="s">
        <v>581</v>
      </c>
      <c r="D50" s="73" t="s">
        <v>582</v>
      </c>
      <c r="E50" s="35">
        <v>83.9</v>
      </c>
      <c r="F50" s="35">
        <v>90.08</v>
      </c>
      <c r="G50" s="78"/>
      <c r="H50" s="78"/>
      <c r="I50" s="78"/>
      <c r="J50" s="78"/>
    </row>
    <row r="51" spans="1:10" ht="78.75" x14ac:dyDescent="0.25">
      <c r="A51" s="90" t="s">
        <v>803</v>
      </c>
      <c r="B51" s="11" t="s">
        <v>802</v>
      </c>
      <c r="C51" s="75" t="s">
        <v>581</v>
      </c>
      <c r="D51" s="73" t="s">
        <v>587</v>
      </c>
      <c r="E51" s="35">
        <v>4584</v>
      </c>
      <c r="F51" s="35">
        <v>4584</v>
      </c>
      <c r="G51" s="78"/>
      <c r="H51" s="78"/>
      <c r="I51" s="78"/>
      <c r="J51" s="78"/>
    </row>
    <row r="52" spans="1:10" ht="126" x14ac:dyDescent="0.25">
      <c r="A52" s="90" t="s">
        <v>804</v>
      </c>
      <c r="B52" s="41" t="s">
        <v>801</v>
      </c>
      <c r="C52" s="75" t="s">
        <v>581</v>
      </c>
      <c r="D52" s="73" t="s">
        <v>587</v>
      </c>
      <c r="E52" s="61">
        <v>1</v>
      </c>
      <c r="F52" s="61">
        <v>1</v>
      </c>
      <c r="G52" s="78"/>
      <c r="H52" s="78"/>
      <c r="I52" s="78"/>
      <c r="J52" s="78"/>
    </row>
    <row r="53" spans="1:10" ht="18.75" x14ac:dyDescent="0.25">
      <c r="A53" s="151" t="s">
        <v>647</v>
      </c>
      <c r="B53" s="151"/>
      <c r="C53" s="151"/>
      <c r="D53" s="151"/>
      <c r="E53" s="151"/>
      <c r="F53" s="151"/>
      <c r="G53" s="78"/>
      <c r="H53" s="78"/>
      <c r="I53" s="78"/>
      <c r="J53" s="78"/>
    </row>
    <row r="54" spans="1:10" ht="94.5" x14ac:dyDescent="0.25">
      <c r="A54" s="73" t="s">
        <v>25</v>
      </c>
      <c r="B54" s="41" t="s">
        <v>805</v>
      </c>
      <c r="C54" s="75" t="s">
        <v>581</v>
      </c>
      <c r="D54" s="42" t="s">
        <v>582</v>
      </c>
      <c r="E54" s="62">
        <v>57</v>
      </c>
      <c r="F54" s="62">
        <v>61.03</v>
      </c>
      <c r="G54" s="78"/>
      <c r="H54" s="78"/>
      <c r="I54" s="78"/>
      <c r="J54" s="78"/>
    </row>
    <row r="55" spans="1:10" ht="63" x14ac:dyDescent="0.25">
      <c r="A55" s="91" t="s">
        <v>26</v>
      </c>
      <c r="B55" s="41" t="s">
        <v>806</v>
      </c>
      <c r="C55" s="75" t="s">
        <v>581</v>
      </c>
      <c r="D55" s="42" t="s">
        <v>582</v>
      </c>
      <c r="E55" s="62">
        <v>63</v>
      </c>
      <c r="F55" s="62">
        <v>71.8</v>
      </c>
      <c r="G55" s="78"/>
      <c r="H55" s="78"/>
      <c r="I55" s="78"/>
      <c r="J55" s="78"/>
    </row>
    <row r="56" spans="1:10" ht="63" x14ac:dyDescent="0.25">
      <c r="A56" s="73" t="s">
        <v>648</v>
      </c>
      <c r="B56" s="41" t="s">
        <v>649</v>
      </c>
      <c r="C56" s="73" t="s">
        <v>584</v>
      </c>
      <c r="D56" s="42" t="s">
        <v>582</v>
      </c>
      <c r="E56" s="62">
        <v>0.23</v>
      </c>
      <c r="F56" s="62">
        <v>0.23</v>
      </c>
      <c r="G56" s="78"/>
      <c r="H56" s="78"/>
      <c r="I56" s="78"/>
      <c r="J56" s="78"/>
    </row>
    <row r="57" spans="1:10" ht="63" x14ac:dyDescent="0.25">
      <c r="A57" s="73" t="s">
        <v>206</v>
      </c>
      <c r="B57" s="41" t="s">
        <v>650</v>
      </c>
      <c r="C57" s="73" t="s">
        <v>584</v>
      </c>
      <c r="D57" s="42" t="s">
        <v>582</v>
      </c>
      <c r="E57" s="62">
        <v>83.8</v>
      </c>
      <c r="F57" s="62">
        <v>83.9</v>
      </c>
      <c r="G57" s="78"/>
      <c r="H57" s="78"/>
      <c r="I57" s="78"/>
      <c r="J57" s="78"/>
    </row>
    <row r="58" spans="1:10" ht="47.25" x14ac:dyDescent="0.25">
      <c r="A58" s="73" t="s">
        <v>651</v>
      </c>
      <c r="B58" s="41" t="s">
        <v>807</v>
      </c>
      <c r="C58" s="73" t="s">
        <v>584</v>
      </c>
      <c r="D58" s="42" t="s">
        <v>587</v>
      </c>
      <c r="E58" s="62">
        <v>42</v>
      </c>
      <c r="F58" s="62">
        <v>42</v>
      </c>
      <c r="G58" s="78"/>
      <c r="H58" s="78"/>
      <c r="I58" s="78"/>
      <c r="J58" s="78"/>
    </row>
    <row r="59" spans="1:10" ht="31.5" x14ac:dyDescent="0.25">
      <c r="A59" s="73" t="s">
        <v>151</v>
      </c>
      <c r="B59" s="41" t="s">
        <v>652</v>
      </c>
      <c r="C59" s="73" t="s">
        <v>584</v>
      </c>
      <c r="D59" s="42" t="s">
        <v>587</v>
      </c>
      <c r="E59" s="62">
        <v>9</v>
      </c>
      <c r="F59" s="62">
        <v>9</v>
      </c>
      <c r="G59" s="78"/>
      <c r="H59" s="78"/>
      <c r="I59" s="78"/>
      <c r="J59" s="78"/>
    </row>
    <row r="60" spans="1:10" ht="63" x14ac:dyDescent="0.25">
      <c r="A60" s="73" t="s">
        <v>209</v>
      </c>
      <c r="B60" s="41" t="s">
        <v>653</v>
      </c>
      <c r="C60" s="73" t="s">
        <v>584</v>
      </c>
      <c r="D60" s="42" t="s">
        <v>582</v>
      </c>
      <c r="E60" s="62">
        <v>0</v>
      </c>
      <c r="F60" s="62">
        <v>0</v>
      </c>
      <c r="G60" s="78"/>
      <c r="H60" s="78"/>
      <c r="I60" s="78"/>
      <c r="J60" s="78"/>
    </row>
    <row r="61" spans="1:10" ht="31.5" x14ac:dyDescent="0.25">
      <c r="A61" s="73" t="s">
        <v>654</v>
      </c>
      <c r="B61" s="41" t="s">
        <v>808</v>
      </c>
      <c r="C61" s="73" t="s">
        <v>581</v>
      </c>
      <c r="D61" s="42" t="s">
        <v>655</v>
      </c>
      <c r="E61" s="63">
        <v>16063</v>
      </c>
      <c r="F61" s="63">
        <v>16063</v>
      </c>
      <c r="G61" s="78"/>
      <c r="H61" s="78"/>
      <c r="I61" s="78"/>
      <c r="J61" s="78"/>
    </row>
    <row r="62" spans="1:10" ht="31.5" x14ac:dyDescent="0.25">
      <c r="A62" s="73" t="s">
        <v>656</v>
      </c>
      <c r="B62" s="41" t="s">
        <v>657</v>
      </c>
      <c r="C62" s="73" t="s">
        <v>584</v>
      </c>
      <c r="D62" s="42" t="s">
        <v>655</v>
      </c>
      <c r="E62" s="62">
        <v>28</v>
      </c>
      <c r="F62" s="62">
        <v>28</v>
      </c>
      <c r="G62" s="78"/>
      <c r="H62" s="78"/>
      <c r="I62" s="78"/>
      <c r="J62" s="78"/>
    </row>
    <row r="63" spans="1:10" ht="47.25" x14ac:dyDescent="0.25">
      <c r="A63" s="73" t="s">
        <v>658</v>
      </c>
      <c r="B63" s="41" t="s">
        <v>659</v>
      </c>
      <c r="C63" s="73" t="s">
        <v>584</v>
      </c>
      <c r="D63" s="42" t="s">
        <v>655</v>
      </c>
      <c r="E63" s="62">
        <v>20</v>
      </c>
      <c r="F63" s="62">
        <v>20</v>
      </c>
      <c r="G63" s="78"/>
      <c r="H63" s="78"/>
      <c r="I63" s="78"/>
      <c r="J63" s="78"/>
    </row>
    <row r="64" spans="1:10" ht="47.25" x14ac:dyDescent="0.25">
      <c r="A64" s="73" t="s">
        <v>660</v>
      </c>
      <c r="B64" s="41" t="s">
        <v>661</v>
      </c>
      <c r="C64" s="73" t="s">
        <v>584</v>
      </c>
      <c r="D64" s="42" t="s">
        <v>587</v>
      </c>
      <c r="E64" s="62">
        <v>2</v>
      </c>
      <c r="F64" s="62">
        <v>2</v>
      </c>
      <c r="G64" s="78"/>
      <c r="H64" s="78"/>
      <c r="I64" s="78"/>
      <c r="J64" s="78"/>
    </row>
    <row r="65" spans="1:10" ht="31.5" x14ac:dyDescent="0.25">
      <c r="A65" s="73" t="s">
        <v>662</v>
      </c>
      <c r="B65" s="41" t="s">
        <v>663</v>
      </c>
      <c r="C65" s="74" t="s">
        <v>584</v>
      </c>
      <c r="D65" s="42" t="s">
        <v>587</v>
      </c>
      <c r="E65" s="62">
        <v>42</v>
      </c>
      <c r="F65" s="62">
        <v>42</v>
      </c>
      <c r="G65" s="78"/>
      <c r="H65" s="78"/>
      <c r="I65" s="78"/>
      <c r="J65" s="78"/>
    </row>
    <row r="66" spans="1:10" ht="63" x14ac:dyDescent="0.25">
      <c r="A66" s="73" t="s">
        <v>664</v>
      </c>
      <c r="B66" s="41" t="s">
        <v>665</v>
      </c>
      <c r="C66" s="73" t="s">
        <v>584</v>
      </c>
      <c r="D66" s="42" t="s">
        <v>666</v>
      </c>
      <c r="E66" s="62">
        <v>32109.84</v>
      </c>
      <c r="F66" s="62">
        <v>32109.84</v>
      </c>
      <c r="G66" s="78"/>
      <c r="H66" s="78"/>
      <c r="I66" s="78"/>
      <c r="J66" s="78"/>
    </row>
    <row r="67" spans="1:10" ht="76.5" customHeight="1" x14ac:dyDescent="0.25">
      <c r="A67" s="73" t="s">
        <v>809</v>
      </c>
      <c r="B67" s="41" t="s">
        <v>810</v>
      </c>
      <c r="C67" s="73" t="s">
        <v>584</v>
      </c>
      <c r="D67" s="42" t="s">
        <v>655</v>
      </c>
      <c r="E67" s="62">
        <v>0</v>
      </c>
      <c r="F67" s="62">
        <v>0</v>
      </c>
      <c r="G67" s="78"/>
      <c r="H67" s="78"/>
      <c r="I67" s="78"/>
      <c r="J67" s="78"/>
    </row>
    <row r="68" spans="1:10" ht="18.75" x14ac:dyDescent="0.25">
      <c r="A68" s="151" t="s">
        <v>667</v>
      </c>
      <c r="B68" s="151"/>
      <c r="C68" s="151"/>
      <c r="D68" s="151"/>
      <c r="E68" s="151"/>
      <c r="F68" s="151"/>
      <c r="G68" s="78"/>
      <c r="H68" s="78"/>
      <c r="I68" s="78"/>
      <c r="J68" s="78"/>
    </row>
    <row r="69" spans="1:10" ht="94.5" x14ac:dyDescent="0.25">
      <c r="A69" s="73" t="s">
        <v>28</v>
      </c>
      <c r="B69" s="43" t="s">
        <v>811</v>
      </c>
      <c r="C69" s="75" t="s">
        <v>581</v>
      </c>
      <c r="D69" s="42" t="s">
        <v>582</v>
      </c>
      <c r="E69" s="62">
        <v>59.58</v>
      </c>
      <c r="F69" s="62">
        <v>59.58</v>
      </c>
      <c r="G69" s="78"/>
      <c r="H69" s="78"/>
      <c r="I69" s="78"/>
      <c r="J69" s="78"/>
    </row>
    <row r="70" spans="1:10" ht="63" x14ac:dyDescent="0.25">
      <c r="A70" s="73" t="s">
        <v>29</v>
      </c>
      <c r="B70" s="43" t="s">
        <v>668</v>
      </c>
      <c r="C70" s="44" t="s">
        <v>584</v>
      </c>
      <c r="D70" s="42" t="s">
        <v>582</v>
      </c>
      <c r="E70" s="62">
        <v>31.7</v>
      </c>
      <c r="F70" s="62">
        <v>31.7</v>
      </c>
      <c r="G70" s="78"/>
      <c r="H70" s="78"/>
      <c r="I70" s="78"/>
      <c r="J70" s="78"/>
    </row>
    <row r="71" spans="1:10" ht="94.5" x14ac:dyDescent="0.25">
      <c r="A71" s="73" t="s">
        <v>30</v>
      </c>
      <c r="B71" s="43" t="s">
        <v>669</v>
      </c>
      <c r="C71" s="73" t="s">
        <v>584</v>
      </c>
      <c r="D71" s="42" t="s">
        <v>582</v>
      </c>
      <c r="E71" s="62">
        <v>70.459999999999994</v>
      </c>
      <c r="F71" s="62">
        <v>70.459999999999994</v>
      </c>
      <c r="G71" s="78"/>
      <c r="H71" s="78"/>
      <c r="I71" s="78"/>
      <c r="J71" s="78"/>
    </row>
    <row r="72" spans="1:10" ht="126" x14ac:dyDescent="0.25">
      <c r="A72" s="73" t="s">
        <v>670</v>
      </c>
      <c r="B72" s="43" t="s">
        <v>671</v>
      </c>
      <c r="C72" s="44" t="s">
        <v>584</v>
      </c>
      <c r="D72" s="42" t="s">
        <v>582</v>
      </c>
      <c r="E72" s="64">
        <v>17</v>
      </c>
      <c r="F72" s="64">
        <v>17</v>
      </c>
      <c r="G72" s="78"/>
      <c r="H72" s="78"/>
      <c r="I72" s="78"/>
      <c r="J72" s="78"/>
    </row>
    <row r="73" spans="1:10" ht="63" x14ac:dyDescent="0.25">
      <c r="A73" s="73" t="s">
        <v>672</v>
      </c>
      <c r="B73" s="45" t="s">
        <v>673</v>
      </c>
      <c r="C73" s="56" t="s">
        <v>584</v>
      </c>
      <c r="D73" s="46" t="s">
        <v>582</v>
      </c>
      <c r="E73" s="62">
        <v>100</v>
      </c>
      <c r="F73" s="35">
        <v>100</v>
      </c>
      <c r="G73" s="78"/>
      <c r="H73" s="78"/>
      <c r="I73" s="78"/>
      <c r="J73" s="78"/>
    </row>
    <row r="74" spans="1:10" ht="78.75" x14ac:dyDescent="0.25">
      <c r="A74" s="73" t="s">
        <v>674</v>
      </c>
      <c r="B74" s="45" t="s">
        <v>675</v>
      </c>
      <c r="C74" s="56" t="s">
        <v>584</v>
      </c>
      <c r="D74" s="46" t="s">
        <v>582</v>
      </c>
      <c r="E74" s="62">
        <v>100</v>
      </c>
      <c r="F74" s="35">
        <v>100</v>
      </c>
      <c r="G74" s="78"/>
      <c r="H74" s="78"/>
      <c r="I74" s="78"/>
      <c r="J74" s="78"/>
    </row>
    <row r="75" spans="1:10" ht="18.75" x14ac:dyDescent="0.25">
      <c r="A75" s="151" t="s">
        <v>676</v>
      </c>
      <c r="B75" s="151"/>
      <c r="C75" s="151"/>
      <c r="D75" s="151"/>
      <c r="E75" s="151"/>
      <c r="F75" s="151"/>
      <c r="G75" s="78"/>
      <c r="H75" s="78"/>
      <c r="I75" s="78"/>
      <c r="J75" s="78"/>
    </row>
    <row r="76" spans="1:10" ht="47.25" x14ac:dyDescent="0.25">
      <c r="A76" s="73" t="s">
        <v>32</v>
      </c>
      <c r="B76" s="11" t="s">
        <v>812</v>
      </c>
      <c r="C76" s="47" t="s">
        <v>581</v>
      </c>
      <c r="D76" s="42" t="s">
        <v>582</v>
      </c>
      <c r="E76" s="62">
        <v>105</v>
      </c>
      <c r="F76" s="62">
        <v>105</v>
      </c>
      <c r="G76" s="78"/>
      <c r="H76" s="78"/>
      <c r="I76" s="78"/>
      <c r="J76" s="78"/>
    </row>
    <row r="77" spans="1:10" ht="18.75" x14ac:dyDescent="0.25">
      <c r="A77" s="151" t="s">
        <v>677</v>
      </c>
      <c r="B77" s="154"/>
      <c r="C77" s="154"/>
      <c r="D77" s="154"/>
      <c r="E77" s="154"/>
      <c r="F77" s="154"/>
      <c r="G77" s="78"/>
      <c r="H77" s="78"/>
      <c r="I77" s="78"/>
      <c r="J77" s="78"/>
    </row>
    <row r="78" spans="1:10" ht="31.5" x14ac:dyDescent="0.25">
      <c r="A78" s="73" t="s">
        <v>91</v>
      </c>
      <c r="B78" s="41" t="s">
        <v>678</v>
      </c>
      <c r="C78" s="75" t="s">
        <v>584</v>
      </c>
      <c r="D78" s="42" t="s">
        <v>587</v>
      </c>
      <c r="E78" s="62">
        <v>41</v>
      </c>
      <c r="F78" s="62">
        <v>98</v>
      </c>
      <c r="G78" s="78"/>
      <c r="H78" s="78"/>
      <c r="I78" s="78"/>
      <c r="J78" s="78"/>
    </row>
    <row r="79" spans="1:10" ht="66" customHeight="1" x14ac:dyDescent="0.25">
      <c r="A79" s="73" t="s">
        <v>92</v>
      </c>
      <c r="B79" s="41" t="s">
        <v>813</v>
      </c>
      <c r="C79" s="75" t="s">
        <v>584</v>
      </c>
      <c r="D79" s="42" t="s">
        <v>679</v>
      </c>
      <c r="E79" s="62">
        <v>90000</v>
      </c>
      <c r="F79" s="62">
        <v>90000</v>
      </c>
      <c r="G79" s="78"/>
      <c r="H79" s="78"/>
      <c r="I79" s="78"/>
      <c r="J79" s="78"/>
    </row>
    <row r="80" spans="1:10" ht="78.75" x14ac:dyDescent="0.25">
      <c r="A80" s="73" t="s">
        <v>680</v>
      </c>
      <c r="B80" s="41" t="s">
        <v>815</v>
      </c>
      <c r="C80" s="75" t="s">
        <v>584</v>
      </c>
      <c r="D80" s="42" t="s">
        <v>582</v>
      </c>
      <c r="E80" s="62">
        <v>2.5</v>
      </c>
      <c r="F80" s="62">
        <v>2.5</v>
      </c>
      <c r="G80" s="78"/>
      <c r="H80" s="78"/>
      <c r="I80" s="78"/>
      <c r="J80" s="78"/>
    </row>
    <row r="81" spans="1:10" ht="31.5" x14ac:dyDescent="0.25">
      <c r="A81" s="73" t="s">
        <v>143</v>
      </c>
      <c r="B81" s="41" t="s">
        <v>816</v>
      </c>
      <c r="C81" s="75" t="s">
        <v>584</v>
      </c>
      <c r="D81" s="42" t="s">
        <v>582</v>
      </c>
      <c r="E81" s="62">
        <v>97.5</v>
      </c>
      <c r="F81" s="62">
        <v>97.5</v>
      </c>
      <c r="G81" s="78"/>
      <c r="H81" s="78"/>
      <c r="I81" s="78"/>
      <c r="J81" s="78"/>
    </row>
    <row r="82" spans="1:10" ht="78.75" x14ac:dyDescent="0.25">
      <c r="A82" s="73" t="s">
        <v>307</v>
      </c>
      <c r="B82" s="41" t="s">
        <v>683</v>
      </c>
      <c r="C82" s="75" t="s">
        <v>584</v>
      </c>
      <c r="D82" s="42" t="s">
        <v>582</v>
      </c>
      <c r="E82" s="62">
        <v>100</v>
      </c>
      <c r="F82" s="62">
        <v>100</v>
      </c>
      <c r="G82" s="78"/>
      <c r="H82" s="78"/>
      <c r="I82" s="78"/>
      <c r="J82" s="78"/>
    </row>
    <row r="83" spans="1:10" ht="63" x14ac:dyDescent="0.25">
      <c r="A83" s="73" t="s">
        <v>684</v>
      </c>
      <c r="B83" s="41" t="s">
        <v>685</v>
      </c>
      <c r="C83" s="73" t="s">
        <v>584</v>
      </c>
      <c r="D83" s="42" t="s">
        <v>682</v>
      </c>
      <c r="E83" s="62">
        <v>0</v>
      </c>
      <c r="F83" s="62">
        <v>0</v>
      </c>
      <c r="G83" s="78"/>
      <c r="H83" s="78"/>
      <c r="I83" s="78"/>
      <c r="J83" s="78"/>
    </row>
    <row r="84" spans="1:10" ht="54" customHeight="1" x14ac:dyDescent="0.25">
      <c r="A84" s="73" t="s">
        <v>686</v>
      </c>
      <c r="B84" s="41" t="s">
        <v>410</v>
      </c>
      <c r="C84" s="73" t="s">
        <v>584</v>
      </c>
      <c r="D84" s="42" t="s">
        <v>682</v>
      </c>
      <c r="E84" s="62">
        <v>0</v>
      </c>
      <c r="F84" s="62">
        <v>0</v>
      </c>
      <c r="G84" s="78"/>
      <c r="H84" s="78"/>
      <c r="I84" s="78"/>
      <c r="J84" s="78"/>
    </row>
    <row r="85" spans="1:10" ht="94.5" x14ac:dyDescent="0.25">
      <c r="A85" s="73" t="s">
        <v>818</v>
      </c>
      <c r="B85" s="41" t="s">
        <v>814</v>
      </c>
      <c r="C85" s="75" t="s">
        <v>581</v>
      </c>
      <c r="D85" s="42" t="s">
        <v>679</v>
      </c>
      <c r="E85" s="62" t="s">
        <v>329</v>
      </c>
      <c r="F85" s="62" t="s">
        <v>329</v>
      </c>
      <c r="G85" s="78"/>
      <c r="H85" s="78"/>
      <c r="I85" s="78"/>
      <c r="J85" s="78"/>
    </row>
    <row r="86" spans="1:10" ht="31.5" x14ac:dyDescent="0.25">
      <c r="A86" s="73" t="s">
        <v>819</v>
      </c>
      <c r="B86" s="41" t="s">
        <v>817</v>
      </c>
      <c r="C86" s="75" t="s">
        <v>581</v>
      </c>
      <c r="D86" s="42" t="s">
        <v>682</v>
      </c>
      <c r="E86" s="62">
        <v>1</v>
      </c>
      <c r="F86" s="62">
        <v>1</v>
      </c>
      <c r="G86" s="78"/>
      <c r="H86" s="78"/>
      <c r="I86" s="78"/>
      <c r="J86" s="78"/>
    </row>
    <row r="87" spans="1:10" ht="58.5" customHeight="1" x14ac:dyDescent="0.25">
      <c r="A87" s="73" t="s">
        <v>821</v>
      </c>
      <c r="B87" s="41" t="s">
        <v>820</v>
      </c>
      <c r="C87" s="75" t="s">
        <v>581</v>
      </c>
      <c r="D87" s="42" t="s">
        <v>582</v>
      </c>
      <c r="E87" s="62">
        <v>100</v>
      </c>
      <c r="F87" s="62">
        <v>100</v>
      </c>
      <c r="G87" s="78"/>
      <c r="H87" s="78"/>
      <c r="I87" s="78"/>
      <c r="J87" s="78"/>
    </row>
    <row r="88" spans="1:10" ht="44.25" customHeight="1" x14ac:dyDescent="0.25">
      <c r="A88" s="151" t="s">
        <v>687</v>
      </c>
      <c r="B88" s="154"/>
      <c r="C88" s="154"/>
      <c r="D88" s="154"/>
      <c r="E88" s="154"/>
      <c r="F88" s="154"/>
      <c r="G88" s="78"/>
      <c r="H88" s="78"/>
      <c r="I88" s="78"/>
      <c r="J88" s="78"/>
    </row>
    <row r="89" spans="1:10" ht="63" x14ac:dyDescent="0.25">
      <c r="A89" s="73" t="s">
        <v>37</v>
      </c>
      <c r="B89" s="43" t="s">
        <v>822</v>
      </c>
      <c r="C89" s="42" t="s">
        <v>584</v>
      </c>
      <c r="D89" s="42" t="s">
        <v>582</v>
      </c>
      <c r="E89" s="62">
        <v>6</v>
      </c>
      <c r="F89" s="62">
        <v>6</v>
      </c>
      <c r="G89" s="78"/>
      <c r="H89" s="78"/>
      <c r="I89" s="78"/>
      <c r="J89" s="78"/>
    </row>
    <row r="90" spans="1:10" ht="63" x14ac:dyDescent="0.25">
      <c r="A90" s="73" t="s">
        <v>38</v>
      </c>
      <c r="B90" s="43" t="s">
        <v>824</v>
      </c>
      <c r="C90" s="42" t="s">
        <v>581</v>
      </c>
      <c r="D90" s="42" t="s">
        <v>688</v>
      </c>
      <c r="E90" s="62">
        <v>2892</v>
      </c>
      <c r="F90" s="62">
        <v>2912</v>
      </c>
      <c r="G90" s="78"/>
      <c r="H90" s="78"/>
      <c r="I90" s="78"/>
      <c r="J90" s="78"/>
    </row>
    <row r="91" spans="1:10" ht="63" x14ac:dyDescent="0.25">
      <c r="A91" s="73" t="s">
        <v>50</v>
      </c>
      <c r="B91" s="43" t="s">
        <v>689</v>
      </c>
      <c r="C91" s="42" t="s">
        <v>584</v>
      </c>
      <c r="D91" s="42" t="s">
        <v>582</v>
      </c>
      <c r="E91" s="62">
        <v>65</v>
      </c>
      <c r="F91" s="62">
        <v>65</v>
      </c>
      <c r="G91" s="78"/>
      <c r="H91" s="78"/>
      <c r="I91" s="78"/>
      <c r="J91" s="78"/>
    </row>
    <row r="92" spans="1:10" ht="47.25" x14ac:dyDescent="0.25">
      <c r="A92" s="73" t="s">
        <v>51</v>
      </c>
      <c r="B92" s="43" t="s">
        <v>690</v>
      </c>
      <c r="C92" s="42" t="s">
        <v>584</v>
      </c>
      <c r="D92" s="42" t="s">
        <v>691</v>
      </c>
      <c r="E92" s="62">
        <v>90</v>
      </c>
      <c r="F92" s="62">
        <v>90</v>
      </c>
      <c r="G92" s="78"/>
      <c r="H92" s="78"/>
      <c r="I92" s="78"/>
      <c r="J92" s="78"/>
    </row>
    <row r="93" spans="1:10" ht="126" x14ac:dyDescent="0.25">
      <c r="A93" s="73" t="s">
        <v>52</v>
      </c>
      <c r="B93" s="43" t="s">
        <v>692</v>
      </c>
      <c r="C93" s="42" t="s">
        <v>584</v>
      </c>
      <c r="D93" s="42" t="s">
        <v>582</v>
      </c>
      <c r="E93" s="62">
        <v>85</v>
      </c>
      <c r="F93" s="62">
        <v>85</v>
      </c>
      <c r="G93" s="78"/>
      <c r="H93" s="78"/>
      <c r="I93" s="78"/>
      <c r="J93" s="78"/>
    </row>
    <row r="94" spans="1:10" ht="47.25" x14ac:dyDescent="0.25">
      <c r="A94" s="73" t="s">
        <v>152</v>
      </c>
      <c r="B94" s="41" t="s">
        <v>693</v>
      </c>
      <c r="C94" s="42" t="s">
        <v>584</v>
      </c>
      <c r="D94" s="42" t="s">
        <v>694</v>
      </c>
      <c r="E94" s="62">
        <v>128</v>
      </c>
      <c r="F94" s="62">
        <v>128</v>
      </c>
      <c r="G94" s="78"/>
      <c r="H94" s="78"/>
      <c r="I94" s="78"/>
      <c r="J94" s="78"/>
    </row>
    <row r="95" spans="1:10" ht="47.25" x14ac:dyDescent="0.25">
      <c r="A95" s="73" t="s">
        <v>695</v>
      </c>
      <c r="B95" s="41" t="s">
        <v>696</v>
      </c>
      <c r="C95" s="42" t="s">
        <v>584</v>
      </c>
      <c r="D95" s="42" t="s">
        <v>582</v>
      </c>
      <c r="E95" s="62">
        <v>26</v>
      </c>
      <c r="F95" s="62">
        <v>26</v>
      </c>
      <c r="G95" s="78"/>
      <c r="H95" s="78"/>
      <c r="I95" s="78"/>
      <c r="J95" s="78"/>
    </row>
    <row r="96" spans="1:10" ht="31.5" x14ac:dyDescent="0.25">
      <c r="A96" s="73" t="s">
        <v>697</v>
      </c>
      <c r="B96" s="41" t="s">
        <v>698</v>
      </c>
      <c r="C96" s="42" t="s">
        <v>584</v>
      </c>
      <c r="D96" s="42" t="s">
        <v>582</v>
      </c>
      <c r="E96" s="62">
        <v>18</v>
      </c>
      <c r="F96" s="62">
        <v>18</v>
      </c>
      <c r="G96" s="78"/>
      <c r="H96" s="78"/>
      <c r="I96" s="78"/>
      <c r="J96" s="78"/>
    </row>
    <row r="97" spans="1:10" ht="47.25" x14ac:dyDescent="0.25">
      <c r="A97" s="73" t="s">
        <v>699</v>
      </c>
      <c r="B97" s="41" t="s">
        <v>700</v>
      </c>
      <c r="C97" s="42" t="s">
        <v>584</v>
      </c>
      <c r="D97" s="42" t="s">
        <v>694</v>
      </c>
      <c r="E97" s="62">
        <v>69.3</v>
      </c>
      <c r="F97" s="62">
        <v>69.3</v>
      </c>
      <c r="G97" s="78"/>
      <c r="H97" s="78"/>
      <c r="I97" s="78"/>
      <c r="J97" s="78"/>
    </row>
    <row r="98" spans="1:10" ht="31.5" x14ac:dyDescent="0.25">
      <c r="A98" s="73" t="s">
        <v>701</v>
      </c>
      <c r="B98" s="41" t="s">
        <v>825</v>
      </c>
      <c r="C98" s="42" t="s">
        <v>581</v>
      </c>
      <c r="D98" s="42" t="s">
        <v>582</v>
      </c>
      <c r="E98" s="62">
        <v>85.71</v>
      </c>
      <c r="F98" s="62">
        <v>85.71</v>
      </c>
      <c r="G98" s="78"/>
      <c r="H98" s="78"/>
      <c r="I98" s="78"/>
      <c r="J98" s="78"/>
    </row>
    <row r="99" spans="1:10" ht="94.5" x14ac:dyDescent="0.25">
      <c r="A99" s="73" t="s">
        <v>702</v>
      </c>
      <c r="B99" s="41" t="s">
        <v>826</v>
      </c>
      <c r="C99" s="42" t="s">
        <v>581</v>
      </c>
      <c r="D99" s="42" t="s">
        <v>615</v>
      </c>
      <c r="E99" s="62">
        <v>6174</v>
      </c>
      <c r="F99" s="62">
        <v>6259</v>
      </c>
      <c r="G99" s="78"/>
      <c r="H99" s="78"/>
      <c r="I99" s="78"/>
      <c r="J99" s="78"/>
    </row>
    <row r="100" spans="1:10" ht="94.5" x14ac:dyDescent="0.25">
      <c r="A100" s="73" t="s">
        <v>703</v>
      </c>
      <c r="B100" s="41" t="s">
        <v>704</v>
      </c>
      <c r="C100" s="42" t="s">
        <v>584</v>
      </c>
      <c r="D100" s="42" t="s">
        <v>989</v>
      </c>
      <c r="E100" s="62">
        <v>38.5</v>
      </c>
      <c r="F100" s="62">
        <v>38.5</v>
      </c>
      <c r="G100" s="78"/>
      <c r="H100" s="78"/>
      <c r="I100" s="78"/>
      <c r="J100" s="78"/>
    </row>
    <row r="101" spans="1:10" ht="63" x14ac:dyDescent="0.25">
      <c r="A101" s="73" t="s">
        <v>827</v>
      </c>
      <c r="B101" s="41" t="s">
        <v>823</v>
      </c>
      <c r="C101" s="42" t="s">
        <v>584</v>
      </c>
      <c r="D101" s="42" t="s">
        <v>582</v>
      </c>
      <c r="E101" s="62">
        <v>90</v>
      </c>
      <c r="F101" s="62">
        <v>90</v>
      </c>
      <c r="G101" s="78"/>
      <c r="H101" s="78"/>
      <c r="I101" s="78"/>
      <c r="J101" s="78"/>
    </row>
    <row r="102" spans="1:10" ht="18.75" x14ac:dyDescent="0.25">
      <c r="A102" s="151" t="s">
        <v>705</v>
      </c>
      <c r="B102" s="151"/>
      <c r="C102" s="151"/>
      <c r="D102" s="151"/>
      <c r="E102" s="151"/>
      <c r="F102" s="151"/>
      <c r="G102" s="78"/>
      <c r="H102" s="78"/>
      <c r="I102" s="78"/>
      <c r="J102" s="78"/>
    </row>
    <row r="103" spans="1:10" ht="47.25" x14ac:dyDescent="0.25">
      <c r="A103" s="73" t="s">
        <v>42</v>
      </c>
      <c r="B103" s="48" t="s">
        <v>706</v>
      </c>
      <c r="C103" s="73" t="s">
        <v>584</v>
      </c>
      <c r="D103" s="49" t="s">
        <v>707</v>
      </c>
      <c r="E103" s="65">
        <v>0.05</v>
      </c>
      <c r="F103" s="65">
        <v>5.7000000000000002E-2</v>
      </c>
      <c r="G103" s="78"/>
      <c r="H103" s="78"/>
      <c r="I103" s="78"/>
      <c r="J103" s="78"/>
    </row>
    <row r="104" spans="1:10" ht="31.5" x14ac:dyDescent="0.25">
      <c r="A104" s="73" t="s">
        <v>43</v>
      </c>
      <c r="B104" s="48" t="s">
        <v>708</v>
      </c>
      <c r="C104" s="73" t="s">
        <v>584</v>
      </c>
      <c r="D104" s="49" t="s">
        <v>709</v>
      </c>
      <c r="E104" s="65">
        <v>5.0000000000000001E-3</v>
      </c>
      <c r="F104" s="65">
        <v>5.0000000000000001E-3</v>
      </c>
      <c r="G104" s="78"/>
      <c r="H104" s="78"/>
      <c r="I104" s="78"/>
      <c r="J104" s="78"/>
    </row>
    <row r="105" spans="1:10" ht="36.75" customHeight="1" x14ac:dyDescent="0.25">
      <c r="A105" s="151" t="s">
        <v>710</v>
      </c>
      <c r="B105" s="151"/>
      <c r="C105" s="151"/>
      <c r="D105" s="151"/>
      <c r="E105" s="151"/>
      <c r="F105" s="151"/>
      <c r="G105" s="78"/>
      <c r="H105" s="78"/>
      <c r="I105" s="78"/>
      <c r="J105" s="78"/>
    </row>
    <row r="106" spans="1:10" ht="63" x14ac:dyDescent="0.25">
      <c r="A106" s="73" t="s">
        <v>56</v>
      </c>
      <c r="B106" s="48" t="s">
        <v>828</v>
      </c>
      <c r="C106" s="73" t="s">
        <v>584</v>
      </c>
      <c r="D106" s="73" t="s">
        <v>582</v>
      </c>
      <c r="E106" s="65">
        <v>100</v>
      </c>
      <c r="F106" s="65">
        <v>100</v>
      </c>
      <c r="G106" s="78"/>
      <c r="H106" s="78"/>
      <c r="I106" s="78"/>
      <c r="J106" s="78"/>
    </row>
    <row r="107" spans="1:10" ht="31.5" x14ac:dyDescent="0.25">
      <c r="A107" s="73" t="s">
        <v>57</v>
      </c>
      <c r="B107" s="48" t="s">
        <v>559</v>
      </c>
      <c r="C107" s="73" t="s">
        <v>584</v>
      </c>
      <c r="D107" s="73" t="s">
        <v>587</v>
      </c>
      <c r="E107" s="65">
        <v>0</v>
      </c>
      <c r="F107" s="65">
        <v>0</v>
      </c>
      <c r="G107" s="78"/>
      <c r="H107" s="78"/>
      <c r="I107" s="78"/>
      <c r="J107" s="78"/>
    </row>
    <row r="108" spans="1:10" ht="63" x14ac:dyDescent="0.25">
      <c r="A108" s="73" t="s">
        <v>58</v>
      </c>
      <c r="B108" s="48" t="s">
        <v>711</v>
      </c>
      <c r="C108" s="73" t="s">
        <v>584</v>
      </c>
      <c r="D108" s="73" t="s">
        <v>587</v>
      </c>
      <c r="E108" s="65">
        <v>0</v>
      </c>
      <c r="F108" s="65">
        <v>0</v>
      </c>
      <c r="G108" s="78"/>
      <c r="H108" s="78"/>
      <c r="I108" s="78"/>
      <c r="J108" s="78"/>
    </row>
    <row r="109" spans="1:10" ht="78.75" x14ac:dyDescent="0.25">
      <c r="A109" s="73" t="s">
        <v>713</v>
      </c>
      <c r="B109" s="48" t="s">
        <v>829</v>
      </c>
      <c r="C109" s="75" t="s">
        <v>581</v>
      </c>
      <c r="D109" s="73" t="s">
        <v>582</v>
      </c>
      <c r="E109" s="65">
        <v>32.51</v>
      </c>
      <c r="F109" s="65">
        <v>27.78</v>
      </c>
      <c r="G109" s="78"/>
      <c r="H109" s="78"/>
      <c r="I109" s="78"/>
      <c r="J109" s="78"/>
    </row>
    <row r="110" spans="1:10" ht="47.25" x14ac:dyDescent="0.25">
      <c r="A110" s="73" t="s">
        <v>360</v>
      </c>
      <c r="B110" s="48" t="s">
        <v>830</v>
      </c>
      <c r="C110" s="75" t="s">
        <v>581</v>
      </c>
      <c r="D110" s="73" t="s">
        <v>582</v>
      </c>
      <c r="E110" s="65">
        <v>37.39</v>
      </c>
      <c r="F110" s="65">
        <v>36.96</v>
      </c>
      <c r="G110" s="78"/>
      <c r="H110" s="78"/>
      <c r="I110" s="78"/>
      <c r="J110" s="78"/>
    </row>
    <row r="111" spans="1:10" ht="47.25" x14ac:dyDescent="0.25">
      <c r="A111" s="73" t="s">
        <v>714</v>
      </c>
      <c r="B111" s="48" t="s">
        <v>831</v>
      </c>
      <c r="C111" s="75" t="s">
        <v>581</v>
      </c>
      <c r="D111" s="73" t="s">
        <v>582</v>
      </c>
      <c r="E111" s="65">
        <v>86.92</v>
      </c>
      <c r="F111" s="65">
        <v>84.69</v>
      </c>
      <c r="G111" s="78"/>
      <c r="H111" s="78"/>
      <c r="I111" s="78"/>
      <c r="J111" s="78"/>
    </row>
    <row r="112" spans="1:10" ht="63" x14ac:dyDescent="0.25">
      <c r="A112" s="73" t="s">
        <v>362</v>
      </c>
      <c r="B112" s="48" t="s">
        <v>832</v>
      </c>
      <c r="C112" s="75" t="s">
        <v>581</v>
      </c>
      <c r="D112" s="73" t="s">
        <v>582</v>
      </c>
      <c r="E112" s="65">
        <v>100</v>
      </c>
      <c r="F112" s="65">
        <v>90.42</v>
      </c>
      <c r="G112" s="78"/>
      <c r="H112" s="78"/>
      <c r="I112" s="78"/>
      <c r="J112" s="78"/>
    </row>
    <row r="113" spans="1:10" ht="31.5" x14ac:dyDescent="0.25">
      <c r="A113" s="73" t="s">
        <v>361</v>
      </c>
      <c r="B113" s="48" t="s">
        <v>712</v>
      </c>
      <c r="C113" s="73" t="s">
        <v>584</v>
      </c>
      <c r="D113" s="73" t="s">
        <v>587</v>
      </c>
      <c r="E113" s="65">
        <v>7</v>
      </c>
      <c r="F113" s="65">
        <v>7</v>
      </c>
      <c r="G113" s="78"/>
      <c r="H113" s="78"/>
      <c r="I113" s="78"/>
      <c r="J113" s="78"/>
    </row>
    <row r="114" spans="1:10" ht="47.25" x14ac:dyDescent="0.25">
      <c r="A114" s="92" t="s">
        <v>974</v>
      </c>
      <c r="B114" s="48" t="s">
        <v>348</v>
      </c>
      <c r="C114" s="73" t="s">
        <v>584</v>
      </c>
      <c r="D114" s="73" t="s">
        <v>682</v>
      </c>
      <c r="E114" s="65">
        <v>3</v>
      </c>
      <c r="F114" s="65">
        <v>3</v>
      </c>
      <c r="G114" s="78"/>
      <c r="H114" s="78"/>
      <c r="I114" s="78"/>
      <c r="J114" s="78"/>
    </row>
    <row r="115" spans="1:10" ht="18.75" x14ac:dyDescent="0.25">
      <c r="A115" s="151" t="s">
        <v>715</v>
      </c>
      <c r="B115" s="151"/>
      <c r="C115" s="151"/>
      <c r="D115" s="151"/>
      <c r="E115" s="151"/>
      <c r="F115" s="151"/>
      <c r="G115" s="78"/>
      <c r="H115" s="78"/>
      <c r="I115" s="78"/>
      <c r="J115" s="78"/>
    </row>
    <row r="116" spans="1:10" ht="63" x14ac:dyDescent="0.25">
      <c r="A116" s="73" t="s">
        <v>60</v>
      </c>
      <c r="B116" s="48" t="s">
        <v>948</v>
      </c>
      <c r="C116" s="75" t="s">
        <v>581</v>
      </c>
      <c r="D116" s="73" t="s">
        <v>582</v>
      </c>
      <c r="E116" s="65">
        <v>107.3</v>
      </c>
      <c r="F116" s="65">
        <v>122.5</v>
      </c>
      <c r="G116" s="78"/>
      <c r="H116" s="78"/>
      <c r="I116" s="78"/>
      <c r="J116" s="78"/>
    </row>
    <row r="117" spans="1:10" ht="31.5" x14ac:dyDescent="0.25">
      <c r="A117" s="73" t="s">
        <v>61</v>
      </c>
      <c r="B117" s="48" t="s">
        <v>949</v>
      </c>
      <c r="C117" s="75" t="s">
        <v>581</v>
      </c>
      <c r="D117" s="73" t="s">
        <v>587</v>
      </c>
      <c r="E117" s="65">
        <v>4450</v>
      </c>
      <c r="F117" s="65">
        <v>5350</v>
      </c>
      <c r="G117" s="78"/>
      <c r="H117" s="78"/>
      <c r="I117" s="78"/>
      <c r="J117" s="78"/>
    </row>
    <row r="118" spans="1:10" ht="47.25" x14ac:dyDescent="0.25">
      <c r="A118" s="73" t="s">
        <v>62</v>
      </c>
      <c r="B118" s="48" t="s">
        <v>950</v>
      </c>
      <c r="C118" s="75" t="s">
        <v>581</v>
      </c>
      <c r="D118" s="73" t="s">
        <v>681</v>
      </c>
      <c r="E118" s="65">
        <v>100.9</v>
      </c>
      <c r="F118" s="65">
        <v>103.14</v>
      </c>
      <c r="G118" s="78"/>
      <c r="H118" s="78"/>
      <c r="I118" s="78"/>
      <c r="J118" s="78"/>
    </row>
    <row r="119" spans="1:10" ht="47.25" x14ac:dyDescent="0.25">
      <c r="A119" s="73" t="s">
        <v>63</v>
      </c>
      <c r="B119" s="48" t="s">
        <v>951</v>
      </c>
      <c r="C119" s="75" t="s">
        <v>581</v>
      </c>
      <c r="D119" s="73" t="s">
        <v>615</v>
      </c>
      <c r="E119" s="65">
        <v>1</v>
      </c>
      <c r="F119" s="65">
        <v>1</v>
      </c>
      <c r="G119" s="78"/>
      <c r="H119" s="78"/>
      <c r="I119" s="78"/>
      <c r="J119" s="78"/>
    </row>
    <row r="120" spans="1:10" ht="94.5" x14ac:dyDescent="0.25">
      <c r="A120" s="73" t="s">
        <v>716</v>
      </c>
      <c r="B120" s="48" t="s">
        <v>952</v>
      </c>
      <c r="C120" s="75" t="s">
        <v>581</v>
      </c>
      <c r="D120" s="73" t="s">
        <v>582</v>
      </c>
      <c r="E120" s="65">
        <v>33.47</v>
      </c>
      <c r="F120" s="65">
        <v>33.42</v>
      </c>
      <c r="G120" s="78"/>
      <c r="H120" s="78"/>
      <c r="I120" s="78"/>
      <c r="J120" s="78"/>
    </row>
    <row r="121" spans="1:10" ht="31.5" x14ac:dyDescent="0.25">
      <c r="A121" s="73" t="s">
        <v>717</v>
      </c>
      <c r="B121" s="48" t="s">
        <v>953</v>
      </c>
      <c r="C121" s="75" t="s">
        <v>581</v>
      </c>
      <c r="D121" s="73" t="s">
        <v>615</v>
      </c>
      <c r="E121" s="65">
        <v>550</v>
      </c>
      <c r="F121" s="65">
        <v>557</v>
      </c>
      <c r="G121" s="78"/>
      <c r="H121" s="78"/>
      <c r="I121" s="78"/>
      <c r="J121" s="78"/>
    </row>
    <row r="122" spans="1:10" ht="31.5" x14ac:dyDescent="0.25">
      <c r="A122" s="73" t="s">
        <v>718</v>
      </c>
      <c r="B122" s="48" t="s">
        <v>954</v>
      </c>
      <c r="C122" s="75" t="s">
        <v>581</v>
      </c>
      <c r="D122" s="73" t="s">
        <v>615</v>
      </c>
      <c r="E122" s="65">
        <v>2775</v>
      </c>
      <c r="F122" s="65">
        <v>3108</v>
      </c>
      <c r="G122" s="78"/>
      <c r="H122" s="78"/>
      <c r="I122" s="78"/>
      <c r="J122" s="78"/>
    </row>
    <row r="123" spans="1:10" ht="180" customHeight="1" x14ac:dyDescent="0.25">
      <c r="A123" s="73" t="s">
        <v>719</v>
      </c>
      <c r="B123" s="48" t="s">
        <v>365</v>
      </c>
      <c r="C123" s="75" t="s">
        <v>584</v>
      </c>
      <c r="D123" s="73" t="s">
        <v>587</v>
      </c>
      <c r="E123" s="65">
        <v>3</v>
      </c>
      <c r="F123" s="65">
        <v>3</v>
      </c>
      <c r="G123" s="78"/>
      <c r="H123" s="78"/>
      <c r="I123" s="78"/>
      <c r="J123" s="78"/>
    </row>
    <row r="124" spans="1:10" ht="220.5" x14ac:dyDescent="0.25">
      <c r="A124" s="73" t="s">
        <v>720</v>
      </c>
      <c r="B124" s="48" t="s">
        <v>465</v>
      </c>
      <c r="C124" s="75" t="s">
        <v>584</v>
      </c>
      <c r="D124" s="73" t="s">
        <v>587</v>
      </c>
      <c r="E124" s="65">
        <v>21</v>
      </c>
      <c r="F124" s="65">
        <v>21</v>
      </c>
      <c r="G124" s="78"/>
      <c r="H124" s="78"/>
      <c r="I124" s="78"/>
      <c r="J124" s="78"/>
    </row>
    <row r="125" spans="1:10" ht="47.25" x14ac:dyDescent="0.25">
      <c r="A125" s="73" t="s">
        <v>722</v>
      </c>
      <c r="B125" s="48" t="s">
        <v>955</v>
      </c>
      <c r="C125" s="75" t="s">
        <v>581</v>
      </c>
      <c r="D125" s="73" t="s">
        <v>721</v>
      </c>
      <c r="E125" s="65">
        <v>951.8</v>
      </c>
      <c r="F125" s="65">
        <v>955.2</v>
      </c>
      <c r="G125" s="78"/>
      <c r="H125" s="78"/>
      <c r="I125" s="78"/>
      <c r="J125" s="78"/>
    </row>
    <row r="126" spans="1:10" ht="47.25" x14ac:dyDescent="0.25">
      <c r="A126" s="73" t="s">
        <v>724</v>
      </c>
      <c r="B126" s="48" t="s">
        <v>956</v>
      </c>
      <c r="C126" s="75" t="s">
        <v>581</v>
      </c>
      <c r="D126" s="73" t="s">
        <v>723</v>
      </c>
      <c r="E126" s="65">
        <v>39.29</v>
      </c>
      <c r="F126" s="65">
        <v>39.340000000000003</v>
      </c>
      <c r="G126" s="78"/>
      <c r="H126" s="78"/>
      <c r="I126" s="78"/>
      <c r="J126" s="78"/>
    </row>
    <row r="127" spans="1:10" ht="47.25" x14ac:dyDescent="0.25">
      <c r="A127" s="73" t="s">
        <v>726</v>
      </c>
      <c r="B127" s="48" t="s">
        <v>957</v>
      </c>
      <c r="C127" s="75" t="s">
        <v>581</v>
      </c>
      <c r="D127" s="73" t="s">
        <v>725</v>
      </c>
      <c r="E127" s="65">
        <v>9.9700000000000006</v>
      </c>
      <c r="F127" s="65">
        <v>10.63</v>
      </c>
      <c r="G127" s="78"/>
      <c r="H127" s="78"/>
      <c r="I127" s="78"/>
      <c r="J127" s="78"/>
    </row>
    <row r="128" spans="1:10" ht="47.25" x14ac:dyDescent="0.25">
      <c r="A128" s="73" t="s">
        <v>833</v>
      </c>
      <c r="B128" s="48" t="s">
        <v>958</v>
      </c>
      <c r="C128" s="75" t="s">
        <v>581</v>
      </c>
      <c r="D128" s="73" t="s">
        <v>582</v>
      </c>
      <c r="E128" s="65">
        <v>1.4</v>
      </c>
      <c r="F128" s="65">
        <v>1.4</v>
      </c>
      <c r="G128" s="78"/>
      <c r="H128" s="78"/>
      <c r="I128" s="78"/>
      <c r="J128" s="78"/>
    </row>
    <row r="129" spans="1:10" ht="39" customHeight="1" x14ac:dyDescent="0.25">
      <c r="A129" s="151" t="s">
        <v>727</v>
      </c>
      <c r="B129" s="151"/>
      <c r="C129" s="151"/>
      <c r="D129" s="151"/>
      <c r="E129" s="151"/>
      <c r="F129" s="151"/>
      <c r="G129" s="78"/>
      <c r="H129" s="78"/>
      <c r="I129" s="78"/>
      <c r="J129" s="78"/>
    </row>
    <row r="130" spans="1:10" ht="47.25" x14ac:dyDescent="0.25">
      <c r="A130" s="73" t="s">
        <v>67</v>
      </c>
      <c r="B130" s="48" t="s">
        <v>917</v>
      </c>
      <c r="C130" s="75" t="s">
        <v>581</v>
      </c>
      <c r="D130" s="42" t="s">
        <v>582</v>
      </c>
      <c r="E130" s="65">
        <v>97</v>
      </c>
      <c r="F130" s="65">
        <v>100</v>
      </c>
      <c r="G130" s="78"/>
      <c r="H130" s="78"/>
      <c r="I130" s="78"/>
      <c r="J130" s="78"/>
    </row>
    <row r="131" spans="1:10" ht="31.5" x14ac:dyDescent="0.25">
      <c r="A131" s="73" t="s">
        <v>728</v>
      </c>
      <c r="B131" s="48" t="s">
        <v>918</v>
      </c>
      <c r="C131" s="75" t="s">
        <v>581</v>
      </c>
      <c r="D131" s="42" t="s">
        <v>582</v>
      </c>
      <c r="E131" s="65">
        <v>100</v>
      </c>
      <c r="F131" s="65">
        <v>48.11</v>
      </c>
      <c r="G131" s="78"/>
      <c r="H131" s="78"/>
      <c r="I131" s="78"/>
      <c r="J131" s="78"/>
    </row>
    <row r="132" spans="1:10" ht="63" x14ac:dyDescent="0.25">
      <c r="A132" s="73" t="s">
        <v>68</v>
      </c>
      <c r="B132" s="48" t="s">
        <v>919</v>
      </c>
      <c r="C132" s="75" t="s">
        <v>581</v>
      </c>
      <c r="D132" s="42" t="s">
        <v>582</v>
      </c>
      <c r="E132" s="65">
        <v>100</v>
      </c>
      <c r="F132" s="65">
        <v>78.28</v>
      </c>
      <c r="G132" s="78"/>
      <c r="H132" s="78"/>
      <c r="I132" s="78"/>
      <c r="J132" s="78"/>
    </row>
    <row r="133" spans="1:10" ht="47.25" x14ac:dyDescent="0.25">
      <c r="A133" s="73" t="s">
        <v>66</v>
      </c>
      <c r="B133" s="48" t="s">
        <v>920</v>
      </c>
      <c r="C133" s="75" t="s">
        <v>581</v>
      </c>
      <c r="D133" s="42" t="s">
        <v>582</v>
      </c>
      <c r="E133" s="65">
        <v>50</v>
      </c>
      <c r="F133" s="65">
        <v>141.15</v>
      </c>
      <c r="G133" s="78"/>
      <c r="H133" s="78"/>
      <c r="I133" s="78"/>
      <c r="J133" s="78"/>
    </row>
    <row r="134" spans="1:10" ht="78.75" x14ac:dyDescent="0.25">
      <c r="A134" s="73" t="s">
        <v>389</v>
      </c>
      <c r="B134" s="48" t="s">
        <v>921</v>
      </c>
      <c r="C134" s="75" t="s">
        <v>581</v>
      </c>
      <c r="D134" s="42" t="s">
        <v>582</v>
      </c>
      <c r="E134" s="65">
        <v>100</v>
      </c>
      <c r="F134" s="65">
        <v>107.97</v>
      </c>
      <c r="G134" s="78"/>
      <c r="H134" s="78"/>
      <c r="I134" s="78"/>
      <c r="J134" s="78"/>
    </row>
    <row r="135" spans="1:10" ht="31.5" x14ac:dyDescent="0.25">
      <c r="A135" s="73" t="s">
        <v>729</v>
      </c>
      <c r="B135" s="48" t="s">
        <v>922</v>
      </c>
      <c r="C135" s="75" t="s">
        <v>581</v>
      </c>
      <c r="D135" s="42" t="s">
        <v>582</v>
      </c>
      <c r="E135" s="65">
        <v>100</v>
      </c>
      <c r="F135" s="65">
        <v>100.78</v>
      </c>
      <c r="G135" s="78"/>
      <c r="H135" s="78"/>
      <c r="I135" s="78"/>
      <c r="J135" s="78"/>
    </row>
    <row r="136" spans="1:10" ht="110.25" x14ac:dyDescent="0.25">
      <c r="A136" s="73" t="s">
        <v>730</v>
      </c>
      <c r="B136" s="48" t="s">
        <v>735</v>
      </c>
      <c r="C136" s="50" t="s">
        <v>584</v>
      </c>
      <c r="D136" s="42" t="s">
        <v>582</v>
      </c>
      <c r="E136" s="65">
        <v>5</v>
      </c>
      <c r="F136" s="65">
        <v>1.4999999999999999E-2</v>
      </c>
      <c r="G136" s="78"/>
      <c r="H136" s="78"/>
      <c r="I136" s="78"/>
      <c r="J136" s="78"/>
    </row>
    <row r="137" spans="1:10" ht="31.5" x14ac:dyDescent="0.25">
      <c r="A137" s="73" t="s">
        <v>731</v>
      </c>
      <c r="B137" s="48" t="s">
        <v>923</v>
      </c>
      <c r="C137" s="73" t="s">
        <v>581</v>
      </c>
      <c r="D137" s="46" t="s">
        <v>582</v>
      </c>
      <c r="E137" s="65">
        <v>100</v>
      </c>
      <c r="F137" s="65">
        <v>92</v>
      </c>
      <c r="G137" s="78"/>
      <c r="H137" s="78"/>
      <c r="I137" s="78"/>
      <c r="J137" s="78"/>
    </row>
    <row r="138" spans="1:10" ht="63" x14ac:dyDescent="0.25">
      <c r="A138" s="73" t="s">
        <v>732</v>
      </c>
      <c r="B138" s="48" t="s">
        <v>924</v>
      </c>
      <c r="C138" s="73" t="s">
        <v>581</v>
      </c>
      <c r="D138" s="46" t="s">
        <v>582</v>
      </c>
      <c r="E138" s="65">
        <v>100</v>
      </c>
      <c r="F138" s="65">
        <v>91.25</v>
      </c>
      <c r="G138" s="78"/>
      <c r="H138" s="78"/>
      <c r="I138" s="78"/>
      <c r="J138" s="78"/>
    </row>
    <row r="139" spans="1:10" ht="63" x14ac:dyDescent="0.25">
      <c r="A139" s="73" t="s">
        <v>733</v>
      </c>
      <c r="B139" s="48" t="s">
        <v>925</v>
      </c>
      <c r="C139" s="51" t="s">
        <v>581</v>
      </c>
      <c r="D139" s="42" t="s">
        <v>582</v>
      </c>
      <c r="E139" s="65">
        <v>100</v>
      </c>
      <c r="F139" s="65">
        <v>63.77</v>
      </c>
      <c r="G139" s="78"/>
      <c r="H139" s="78"/>
      <c r="I139" s="78"/>
      <c r="J139" s="78"/>
    </row>
    <row r="140" spans="1:10" ht="47.25" x14ac:dyDescent="0.25">
      <c r="A140" s="73" t="s">
        <v>734</v>
      </c>
      <c r="B140" s="48" t="s">
        <v>926</v>
      </c>
      <c r="C140" s="51" t="s">
        <v>581</v>
      </c>
      <c r="D140" s="42" t="s">
        <v>582</v>
      </c>
      <c r="E140" s="65">
        <v>100</v>
      </c>
      <c r="F140" s="65">
        <v>89.49</v>
      </c>
      <c r="G140" s="78"/>
      <c r="H140" s="78"/>
      <c r="I140" s="78"/>
      <c r="J140" s="78"/>
    </row>
    <row r="141" spans="1:10" ht="78.75" x14ac:dyDescent="0.25">
      <c r="A141" s="73" t="s">
        <v>838</v>
      </c>
      <c r="B141" s="48" t="s">
        <v>837</v>
      </c>
      <c r="C141" s="73" t="s">
        <v>584</v>
      </c>
      <c r="D141" s="42" t="s">
        <v>582</v>
      </c>
      <c r="E141" s="65">
        <v>20</v>
      </c>
      <c r="F141" s="65">
        <v>0</v>
      </c>
      <c r="G141" s="78"/>
      <c r="H141" s="78"/>
      <c r="I141" s="78"/>
      <c r="J141" s="78"/>
    </row>
    <row r="142" spans="1:10" ht="65.25" customHeight="1" x14ac:dyDescent="0.25">
      <c r="A142" s="151" t="s">
        <v>736</v>
      </c>
      <c r="B142" s="151"/>
      <c r="C142" s="151"/>
      <c r="D142" s="151"/>
      <c r="E142" s="151"/>
      <c r="F142" s="151"/>
      <c r="G142" s="78"/>
      <c r="H142" s="78"/>
      <c r="I142" s="78"/>
      <c r="J142" s="78"/>
    </row>
    <row r="143" spans="1:10" ht="31.5" x14ac:dyDescent="0.25">
      <c r="A143" s="73" t="s">
        <v>103</v>
      </c>
      <c r="B143" s="48" t="s">
        <v>839</v>
      </c>
      <c r="C143" s="73" t="s">
        <v>584</v>
      </c>
      <c r="D143" s="42" t="s">
        <v>582</v>
      </c>
      <c r="E143" s="42">
        <v>100</v>
      </c>
      <c r="F143" s="42">
        <v>100</v>
      </c>
      <c r="G143" s="78"/>
      <c r="H143" s="78"/>
      <c r="I143" s="78"/>
      <c r="J143" s="78"/>
    </row>
    <row r="144" spans="1:10" ht="31.5" x14ac:dyDescent="0.25">
      <c r="A144" s="73" t="s">
        <v>104</v>
      </c>
      <c r="B144" s="48" t="s">
        <v>840</v>
      </c>
      <c r="C144" s="73" t="s">
        <v>584</v>
      </c>
      <c r="D144" s="42" t="s">
        <v>582</v>
      </c>
      <c r="E144" s="42">
        <v>100</v>
      </c>
      <c r="F144" s="42">
        <v>100</v>
      </c>
      <c r="G144" s="78"/>
      <c r="H144" s="78"/>
      <c r="I144" s="78"/>
      <c r="J144" s="78"/>
    </row>
    <row r="145" spans="1:10" ht="47.25" x14ac:dyDescent="0.25">
      <c r="A145" s="73" t="s">
        <v>105</v>
      </c>
      <c r="B145" s="48" t="s">
        <v>841</v>
      </c>
      <c r="C145" s="73" t="s">
        <v>584</v>
      </c>
      <c r="D145" s="42" t="s">
        <v>582</v>
      </c>
      <c r="E145" s="42">
        <v>0</v>
      </c>
      <c r="F145" s="42">
        <v>0</v>
      </c>
      <c r="G145" s="78"/>
      <c r="H145" s="78"/>
      <c r="I145" s="78"/>
      <c r="J145" s="78"/>
    </row>
    <row r="146" spans="1:10" ht="47.25" x14ac:dyDescent="0.25">
      <c r="A146" s="73" t="s">
        <v>106</v>
      </c>
      <c r="B146" s="48" t="s">
        <v>842</v>
      </c>
      <c r="C146" s="73" t="s">
        <v>584</v>
      </c>
      <c r="D146" s="42" t="s">
        <v>655</v>
      </c>
      <c r="E146" s="42">
        <v>92928</v>
      </c>
      <c r="F146" s="42">
        <v>92928</v>
      </c>
      <c r="G146" s="78"/>
      <c r="H146" s="78"/>
      <c r="I146" s="78"/>
      <c r="J146" s="78"/>
    </row>
    <row r="147" spans="1:10" ht="47.25" x14ac:dyDescent="0.25">
      <c r="A147" s="73" t="s">
        <v>107</v>
      </c>
      <c r="B147" s="48" t="s">
        <v>843</v>
      </c>
      <c r="C147" s="73" t="s">
        <v>584</v>
      </c>
      <c r="D147" s="42" t="s">
        <v>655</v>
      </c>
      <c r="E147" s="42">
        <v>19798</v>
      </c>
      <c r="F147" s="42">
        <v>19798</v>
      </c>
      <c r="G147" s="78"/>
      <c r="H147" s="78"/>
      <c r="I147" s="78"/>
      <c r="J147" s="78"/>
    </row>
    <row r="148" spans="1:10" ht="47.25" x14ac:dyDescent="0.25">
      <c r="A148" s="73" t="s">
        <v>141</v>
      </c>
      <c r="B148" s="48" t="s">
        <v>844</v>
      </c>
      <c r="C148" s="73" t="s">
        <v>584</v>
      </c>
      <c r="D148" s="42" t="s">
        <v>582</v>
      </c>
      <c r="E148" s="42">
        <v>100</v>
      </c>
      <c r="F148" s="42">
        <v>100</v>
      </c>
      <c r="G148" s="78"/>
      <c r="H148" s="78"/>
      <c r="I148" s="78"/>
      <c r="J148" s="78"/>
    </row>
    <row r="149" spans="1:10" ht="78.75" x14ac:dyDescent="0.25">
      <c r="A149" s="73" t="s">
        <v>737</v>
      </c>
      <c r="B149" s="48" t="s">
        <v>845</v>
      </c>
      <c r="C149" s="73" t="s">
        <v>584</v>
      </c>
      <c r="D149" s="42" t="s">
        <v>582</v>
      </c>
      <c r="E149" s="42">
        <v>71</v>
      </c>
      <c r="F149" s="42">
        <v>71</v>
      </c>
      <c r="G149" s="78"/>
      <c r="H149" s="78"/>
      <c r="I149" s="78"/>
      <c r="J149" s="78"/>
    </row>
    <row r="150" spans="1:10" ht="63" x14ac:dyDescent="0.25">
      <c r="A150" s="73" t="s">
        <v>738</v>
      </c>
      <c r="B150" s="48" t="s">
        <v>846</v>
      </c>
      <c r="C150" s="73" t="s">
        <v>584</v>
      </c>
      <c r="D150" s="42" t="s">
        <v>582</v>
      </c>
      <c r="E150" s="42">
        <v>75</v>
      </c>
      <c r="F150" s="42">
        <v>75</v>
      </c>
      <c r="G150" s="78"/>
      <c r="H150" s="78"/>
      <c r="I150" s="78"/>
      <c r="J150" s="78"/>
    </row>
    <row r="151" spans="1:10" ht="141.75" x14ac:dyDescent="0.25">
      <c r="A151" s="73" t="s">
        <v>739</v>
      </c>
      <c r="B151" s="48" t="s">
        <v>959</v>
      </c>
      <c r="C151" s="75" t="s">
        <v>581</v>
      </c>
      <c r="D151" s="42" t="s">
        <v>741</v>
      </c>
      <c r="E151" s="42">
        <v>7.1013000000000007E-2</v>
      </c>
      <c r="F151" s="42">
        <v>7.1013000000000007E-2</v>
      </c>
      <c r="G151" s="78"/>
      <c r="H151" s="78"/>
      <c r="I151" s="78"/>
      <c r="J151" s="78"/>
    </row>
    <row r="152" spans="1:10" ht="63" x14ac:dyDescent="0.25">
      <c r="A152" s="13" t="s">
        <v>740</v>
      </c>
      <c r="B152" s="48" t="s">
        <v>960</v>
      </c>
      <c r="C152" s="75" t="s">
        <v>581</v>
      </c>
      <c r="D152" s="42" t="s">
        <v>582</v>
      </c>
      <c r="E152" s="42">
        <v>22</v>
      </c>
      <c r="F152" s="42">
        <v>22</v>
      </c>
      <c r="G152" s="78"/>
      <c r="H152" s="78"/>
      <c r="I152" s="78"/>
      <c r="J152" s="78"/>
    </row>
    <row r="153" spans="1:10" ht="38.25" customHeight="1" x14ac:dyDescent="0.25">
      <c r="A153" s="151" t="s">
        <v>742</v>
      </c>
      <c r="B153" s="151"/>
      <c r="C153" s="151"/>
      <c r="D153" s="151"/>
      <c r="E153" s="151"/>
      <c r="F153" s="151"/>
      <c r="G153" s="78"/>
      <c r="H153" s="78"/>
      <c r="I153" s="78"/>
      <c r="J153" s="78"/>
    </row>
    <row r="154" spans="1:10" ht="173.25" x14ac:dyDescent="0.25">
      <c r="A154" s="73" t="s">
        <v>113</v>
      </c>
      <c r="B154" s="41" t="s">
        <v>743</v>
      </c>
      <c r="C154" s="73" t="s">
        <v>584</v>
      </c>
      <c r="D154" s="42" t="s">
        <v>582</v>
      </c>
      <c r="E154" s="62">
        <v>100</v>
      </c>
      <c r="F154" s="35">
        <v>100</v>
      </c>
      <c r="G154" s="78"/>
      <c r="H154" s="78"/>
      <c r="I154" s="78"/>
      <c r="J154" s="78"/>
    </row>
    <row r="155" spans="1:10" ht="47.25" x14ac:dyDescent="0.25">
      <c r="A155" s="73" t="s">
        <v>114</v>
      </c>
      <c r="B155" s="41" t="s">
        <v>744</v>
      </c>
      <c r="C155" s="73" t="s">
        <v>584</v>
      </c>
      <c r="D155" s="42" t="s">
        <v>582</v>
      </c>
      <c r="E155" s="62">
        <v>96</v>
      </c>
      <c r="F155" s="35">
        <v>96</v>
      </c>
      <c r="G155" s="78"/>
      <c r="H155" s="78"/>
      <c r="I155" s="78"/>
      <c r="J155" s="78"/>
    </row>
    <row r="156" spans="1:10" ht="47.25" x14ac:dyDescent="0.25">
      <c r="A156" s="73" t="s">
        <v>745</v>
      </c>
      <c r="B156" s="41" t="s">
        <v>746</v>
      </c>
      <c r="C156" s="73" t="s">
        <v>584</v>
      </c>
      <c r="D156" s="42" t="s">
        <v>694</v>
      </c>
      <c r="E156" s="62">
        <v>8.27</v>
      </c>
      <c r="F156" s="62">
        <v>8.27</v>
      </c>
      <c r="G156" s="78"/>
      <c r="H156" s="78"/>
      <c r="I156" s="78"/>
      <c r="J156" s="78"/>
    </row>
    <row r="157" spans="1:10" ht="33.75" customHeight="1" x14ac:dyDescent="0.25">
      <c r="A157" s="151" t="s">
        <v>747</v>
      </c>
      <c r="B157" s="154"/>
      <c r="C157" s="154"/>
      <c r="D157" s="154"/>
      <c r="E157" s="154"/>
      <c r="F157" s="154"/>
      <c r="G157" s="78"/>
      <c r="H157" s="78"/>
      <c r="I157" s="78"/>
      <c r="J157" s="78"/>
    </row>
    <row r="158" spans="1:10" ht="63" x14ac:dyDescent="0.25">
      <c r="A158" s="73" t="s">
        <v>118</v>
      </c>
      <c r="B158" s="48" t="s">
        <v>927</v>
      </c>
      <c r="C158" s="75" t="s">
        <v>581</v>
      </c>
      <c r="D158" s="42" t="s">
        <v>615</v>
      </c>
      <c r="E158" s="62">
        <v>90</v>
      </c>
      <c r="F158" s="62">
        <v>99.6</v>
      </c>
      <c r="G158" s="78"/>
      <c r="H158" s="78"/>
      <c r="I158" s="78"/>
      <c r="J158" s="78"/>
    </row>
    <row r="159" spans="1:10" ht="84" customHeight="1" x14ac:dyDescent="0.25">
      <c r="A159" s="73" t="s">
        <v>119</v>
      </c>
      <c r="B159" s="48" t="s">
        <v>928</v>
      </c>
      <c r="C159" s="75" t="s">
        <v>581</v>
      </c>
      <c r="D159" s="42" t="s">
        <v>582</v>
      </c>
      <c r="E159" s="62">
        <v>98</v>
      </c>
      <c r="F159" s="62">
        <v>99.98</v>
      </c>
      <c r="G159" s="78"/>
      <c r="H159" s="78"/>
      <c r="I159" s="78"/>
      <c r="J159" s="78"/>
    </row>
    <row r="160" spans="1:10" ht="78.75" x14ac:dyDescent="0.25">
      <c r="A160" s="73" t="s">
        <v>748</v>
      </c>
      <c r="B160" s="48" t="s">
        <v>929</v>
      </c>
      <c r="C160" s="75" t="s">
        <v>581</v>
      </c>
      <c r="D160" s="42" t="s">
        <v>582</v>
      </c>
      <c r="E160" s="62">
        <v>100</v>
      </c>
      <c r="F160" s="62">
        <v>100</v>
      </c>
      <c r="G160" s="78"/>
      <c r="H160" s="78"/>
      <c r="I160" s="78"/>
      <c r="J160" s="78"/>
    </row>
    <row r="161" spans="1:10" ht="75" customHeight="1" x14ac:dyDescent="0.25">
      <c r="A161" s="73" t="s">
        <v>749</v>
      </c>
      <c r="B161" s="48" t="s">
        <v>930</v>
      </c>
      <c r="C161" s="75" t="s">
        <v>581</v>
      </c>
      <c r="D161" s="42" t="s">
        <v>582</v>
      </c>
      <c r="E161" s="62">
        <v>95</v>
      </c>
      <c r="F161" s="62">
        <v>100</v>
      </c>
      <c r="G161" s="78"/>
      <c r="H161" s="78"/>
      <c r="I161" s="78"/>
      <c r="J161" s="78"/>
    </row>
    <row r="162" spans="1:10" ht="47.25" x14ac:dyDescent="0.25">
      <c r="A162" s="73" t="s">
        <v>750</v>
      </c>
      <c r="B162" s="48" t="s">
        <v>931</v>
      </c>
      <c r="C162" s="75" t="s">
        <v>581</v>
      </c>
      <c r="D162" s="42" t="s">
        <v>582</v>
      </c>
      <c r="E162" s="62">
        <v>98.99</v>
      </c>
      <c r="F162" s="62">
        <v>99.09</v>
      </c>
      <c r="G162" s="78"/>
      <c r="H162" s="78"/>
      <c r="I162" s="78"/>
      <c r="J162" s="78"/>
    </row>
    <row r="163" spans="1:10" ht="63" x14ac:dyDescent="0.25">
      <c r="A163" s="73" t="s">
        <v>751</v>
      </c>
      <c r="B163" s="48" t="s">
        <v>932</v>
      </c>
      <c r="C163" s="75" t="s">
        <v>581</v>
      </c>
      <c r="D163" s="42" t="s">
        <v>582</v>
      </c>
      <c r="E163" s="62">
        <v>93</v>
      </c>
      <c r="F163" s="62">
        <v>83.61</v>
      </c>
      <c r="G163" s="78"/>
      <c r="H163" s="78"/>
      <c r="I163" s="78"/>
      <c r="J163" s="78"/>
    </row>
    <row r="164" spans="1:10" ht="177" customHeight="1" x14ac:dyDescent="0.25">
      <c r="A164" s="73" t="s">
        <v>752</v>
      </c>
      <c r="B164" s="48" t="s">
        <v>933</v>
      </c>
      <c r="C164" s="75" t="s">
        <v>581</v>
      </c>
      <c r="D164" s="42" t="s">
        <v>582</v>
      </c>
      <c r="E164" s="62">
        <v>100</v>
      </c>
      <c r="F164" s="62">
        <v>100</v>
      </c>
      <c r="G164" s="78"/>
      <c r="H164" s="78"/>
      <c r="I164" s="78"/>
      <c r="J164" s="78"/>
    </row>
    <row r="165" spans="1:10" ht="83.25" customHeight="1" x14ac:dyDescent="0.25">
      <c r="A165" s="73" t="s">
        <v>753</v>
      </c>
      <c r="B165" s="48" t="s">
        <v>934</v>
      </c>
      <c r="C165" s="75" t="s">
        <v>581</v>
      </c>
      <c r="D165" s="42" t="s">
        <v>582</v>
      </c>
      <c r="E165" s="62">
        <v>100</v>
      </c>
      <c r="F165" s="62">
        <v>100</v>
      </c>
      <c r="G165" s="78"/>
      <c r="H165" s="78"/>
      <c r="I165" s="78"/>
      <c r="J165" s="78"/>
    </row>
    <row r="166" spans="1:10" ht="78.75" x14ac:dyDescent="0.25">
      <c r="A166" s="73" t="s">
        <v>754</v>
      </c>
      <c r="B166" s="48" t="s">
        <v>935</v>
      </c>
      <c r="C166" s="75" t="s">
        <v>581</v>
      </c>
      <c r="D166" s="42" t="s">
        <v>582</v>
      </c>
      <c r="E166" s="62" t="s">
        <v>329</v>
      </c>
      <c r="F166" s="62" t="s">
        <v>329</v>
      </c>
      <c r="G166" s="78"/>
      <c r="H166" s="78"/>
      <c r="I166" s="78"/>
      <c r="J166" s="78"/>
    </row>
    <row r="167" spans="1:10" ht="116.25" customHeight="1" x14ac:dyDescent="0.25">
      <c r="A167" s="13" t="s">
        <v>755</v>
      </c>
      <c r="B167" s="48" t="s">
        <v>936</v>
      </c>
      <c r="C167" s="75" t="s">
        <v>581</v>
      </c>
      <c r="D167" s="42" t="s">
        <v>582</v>
      </c>
      <c r="E167" s="62">
        <v>1</v>
      </c>
      <c r="F167" s="62">
        <v>46.17</v>
      </c>
      <c r="G167" s="78"/>
      <c r="H167" s="78"/>
      <c r="I167" s="78"/>
      <c r="J167" s="78"/>
    </row>
    <row r="168" spans="1:10" ht="94.5" x14ac:dyDescent="0.25">
      <c r="A168" s="13" t="s">
        <v>756</v>
      </c>
      <c r="B168" s="48" t="s">
        <v>937</v>
      </c>
      <c r="C168" s="75" t="s">
        <v>581</v>
      </c>
      <c r="D168" s="42" t="s">
        <v>582</v>
      </c>
      <c r="E168" s="62" t="s">
        <v>329</v>
      </c>
      <c r="F168" s="62" t="s">
        <v>329</v>
      </c>
      <c r="G168" s="78"/>
      <c r="H168" s="78"/>
      <c r="I168" s="78"/>
      <c r="J168" s="78"/>
    </row>
    <row r="169" spans="1:10" ht="78.75" x14ac:dyDescent="0.25">
      <c r="A169" s="13" t="s">
        <v>757</v>
      </c>
      <c r="B169" s="48" t="s">
        <v>938</v>
      </c>
      <c r="C169" s="75" t="s">
        <v>581</v>
      </c>
      <c r="D169" s="42" t="s">
        <v>582</v>
      </c>
      <c r="E169" s="62" t="s">
        <v>329</v>
      </c>
      <c r="F169" s="62" t="s">
        <v>329</v>
      </c>
      <c r="G169" s="78"/>
      <c r="H169" s="78"/>
      <c r="I169" s="78"/>
      <c r="J169" s="78"/>
    </row>
    <row r="170" spans="1:10" ht="110.25" customHeight="1" x14ac:dyDescent="0.25">
      <c r="A170" s="13" t="s">
        <v>758</v>
      </c>
      <c r="B170" s="48" t="s">
        <v>939</v>
      </c>
      <c r="C170" s="75" t="s">
        <v>581</v>
      </c>
      <c r="D170" s="42" t="s">
        <v>582</v>
      </c>
      <c r="E170" s="62">
        <v>95.7</v>
      </c>
      <c r="F170" s="62">
        <v>98.73</v>
      </c>
      <c r="G170" s="78"/>
      <c r="H170" s="78"/>
      <c r="I170" s="78"/>
      <c r="J170" s="78"/>
    </row>
    <row r="171" spans="1:10" ht="47.25" x14ac:dyDescent="0.25">
      <c r="A171" s="13" t="s">
        <v>847</v>
      </c>
      <c r="B171" s="48" t="s">
        <v>940</v>
      </c>
      <c r="C171" s="75" t="s">
        <v>581</v>
      </c>
      <c r="D171" s="42" t="s">
        <v>587</v>
      </c>
      <c r="E171" s="62">
        <v>8</v>
      </c>
      <c r="F171" s="62">
        <v>8</v>
      </c>
      <c r="G171" s="78"/>
      <c r="H171" s="78"/>
      <c r="I171" s="78"/>
      <c r="J171" s="78"/>
    </row>
    <row r="172" spans="1:10" ht="33" customHeight="1" x14ac:dyDescent="0.25">
      <c r="A172" s="166" t="s">
        <v>759</v>
      </c>
      <c r="B172" s="167"/>
      <c r="C172" s="167"/>
      <c r="D172" s="167"/>
      <c r="E172" s="167"/>
      <c r="F172" s="168"/>
      <c r="G172" s="78"/>
      <c r="H172" s="78"/>
      <c r="I172" s="78"/>
      <c r="J172" s="78"/>
    </row>
    <row r="173" spans="1:10" ht="63" x14ac:dyDescent="0.25">
      <c r="A173" s="73" t="s">
        <v>123</v>
      </c>
      <c r="B173" s="41" t="s">
        <v>760</v>
      </c>
      <c r="C173" s="11" t="s">
        <v>584</v>
      </c>
      <c r="D173" s="42" t="s">
        <v>582</v>
      </c>
      <c r="E173" s="42">
        <v>100</v>
      </c>
      <c r="F173" s="73">
        <v>100</v>
      </c>
      <c r="G173" s="78"/>
      <c r="H173" s="78"/>
      <c r="I173" s="78"/>
      <c r="J173" s="78"/>
    </row>
    <row r="174" spans="1:10" ht="44.25" customHeight="1" x14ac:dyDescent="0.25">
      <c r="A174" s="151" t="s">
        <v>761</v>
      </c>
      <c r="B174" s="151"/>
      <c r="C174" s="151"/>
      <c r="D174" s="151"/>
      <c r="E174" s="151"/>
      <c r="F174" s="151"/>
      <c r="G174" s="78"/>
      <c r="H174" s="78"/>
      <c r="I174" s="78"/>
      <c r="J174" s="78"/>
    </row>
    <row r="175" spans="1:10" ht="31.5" x14ac:dyDescent="0.25">
      <c r="A175" s="73" t="s">
        <v>127</v>
      </c>
      <c r="B175" s="41" t="s">
        <v>961</v>
      </c>
      <c r="C175" s="75" t="s">
        <v>581</v>
      </c>
      <c r="D175" s="42" t="s">
        <v>615</v>
      </c>
      <c r="E175" s="42">
        <v>2</v>
      </c>
      <c r="F175" s="42">
        <v>2</v>
      </c>
      <c r="G175" s="78"/>
      <c r="H175" s="78"/>
      <c r="I175" s="78"/>
      <c r="J175" s="78"/>
    </row>
    <row r="176" spans="1:10" ht="31.5" x14ac:dyDescent="0.25">
      <c r="A176" s="73" t="s">
        <v>128</v>
      </c>
      <c r="B176" s="41" t="s">
        <v>848</v>
      </c>
      <c r="C176" s="73" t="s">
        <v>584</v>
      </c>
      <c r="D176" s="42" t="s">
        <v>615</v>
      </c>
      <c r="E176" s="42">
        <v>0</v>
      </c>
      <c r="F176" s="42">
        <v>0</v>
      </c>
      <c r="G176" s="78"/>
      <c r="H176" s="78"/>
      <c r="I176" s="78"/>
      <c r="J176" s="78"/>
    </row>
    <row r="177" spans="1:10" ht="110.25" x14ac:dyDescent="0.25">
      <c r="A177" s="73" t="s">
        <v>762</v>
      </c>
      <c r="B177" s="41" t="s">
        <v>849</v>
      </c>
      <c r="C177" s="73" t="s">
        <v>890</v>
      </c>
      <c r="D177" s="42" t="s">
        <v>615</v>
      </c>
      <c r="E177" s="42">
        <v>5</v>
      </c>
      <c r="F177" s="42">
        <v>5</v>
      </c>
      <c r="G177" s="78"/>
      <c r="H177" s="78"/>
      <c r="I177" s="78"/>
      <c r="J177" s="78"/>
    </row>
    <row r="178" spans="1:10" ht="47.25" x14ac:dyDescent="0.25">
      <c r="A178" s="73" t="s">
        <v>763</v>
      </c>
      <c r="B178" s="41" t="s">
        <v>962</v>
      </c>
      <c r="C178" s="75" t="s">
        <v>581</v>
      </c>
      <c r="D178" s="42" t="s">
        <v>582</v>
      </c>
      <c r="E178" s="42">
        <v>79.98</v>
      </c>
      <c r="F178" s="42">
        <v>79.98</v>
      </c>
      <c r="G178" s="78"/>
      <c r="H178" s="78"/>
      <c r="I178" s="78"/>
      <c r="J178" s="78"/>
    </row>
    <row r="179" spans="1:10" ht="47.25" x14ac:dyDescent="0.25">
      <c r="A179" s="73" t="s">
        <v>764</v>
      </c>
      <c r="B179" s="41" t="s">
        <v>963</v>
      </c>
      <c r="C179" s="75" t="s">
        <v>581</v>
      </c>
      <c r="D179" s="42" t="s">
        <v>582</v>
      </c>
      <c r="E179" s="42">
        <v>84.39</v>
      </c>
      <c r="F179" s="42">
        <v>84.39</v>
      </c>
      <c r="G179" s="78"/>
      <c r="H179" s="78"/>
      <c r="I179" s="78"/>
      <c r="J179" s="78"/>
    </row>
    <row r="180" spans="1:10" ht="110.25" x14ac:dyDescent="0.25">
      <c r="A180" s="73" t="s">
        <v>765</v>
      </c>
      <c r="B180" s="41" t="s">
        <v>964</v>
      </c>
      <c r="C180" s="75" t="s">
        <v>581</v>
      </c>
      <c r="D180" s="42" t="s">
        <v>582</v>
      </c>
      <c r="E180" s="42">
        <v>30</v>
      </c>
      <c r="F180" s="42">
        <v>30</v>
      </c>
      <c r="G180" s="78"/>
      <c r="H180" s="78"/>
      <c r="I180" s="78"/>
      <c r="J180" s="78"/>
    </row>
    <row r="181" spans="1:10" ht="47.25" customHeight="1" x14ac:dyDescent="0.25">
      <c r="A181" s="73" t="s">
        <v>766</v>
      </c>
      <c r="B181" s="41" t="s">
        <v>850</v>
      </c>
      <c r="C181" s="73" t="s">
        <v>584</v>
      </c>
      <c r="D181" s="42" t="s">
        <v>582</v>
      </c>
      <c r="E181" s="42">
        <v>0</v>
      </c>
      <c r="F181" s="42">
        <v>0</v>
      </c>
      <c r="G181" s="78"/>
      <c r="H181" s="78"/>
      <c r="I181" s="78"/>
      <c r="J181" s="78"/>
    </row>
    <row r="182" spans="1:10" ht="31.5" x14ac:dyDescent="0.25">
      <c r="A182" s="73" t="s">
        <v>767</v>
      </c>
      <c r="B182" s="41" t="s">
        <v>414</v>
      </c>
      <c r="C182" s="73" t="s">
        <v>584</v>
      </c>
      <c r="D182" s="42" t="s">
        <v>615</v>
      </c>
      <c r="E182" s="42">
        <v>5</v>
      </c>
      <c r="F182" s="42">
        <v>5</v>
      </c>
      <c r="G182" s="78"/>
      <c r="H182" s="78"/>
      <c r="I182" s="78"/>
      <c r="J182" s="78"/>
    </row>
    <row r="183" spans="1:10" ht="78.75" x14ac:dyDescent="0.25">
      <c r="A183" s="73" t="s">
        <v>768</v>
      </c>
      <c r="B183" s="41" t="s">
        <v>573</v>
      </c>
      <c r="C183" s="73" t="s">
        <v>584</v>
      </c>
      <c r="D183" s="42" t="s">
        <v>769</v>
      </c>
      <c r="E183" s="42">
        <v>15028</v>
      </c>
      <c r="F183" s="42">
        <v>15028</v>
      </c>
      <c r="G183" s="78"/>
      <c r="H183" s="78"/>
      <c r="I183" s="78"/>
      <c r="J183" s="78"/>
    </row>
    <row r="184" spans="1:10" ht="31.5" x14ac:dyDescent="0.25">
      <c r="A184" s="13" t="s">
        <v>770</v>
      </c>
      <c r="B184" s="41" t="s">
        <v>416</v>
      </c>
      <c r="C184" s="73" t="s">
        <v>584</v>
      </c>
      <c r="D184" s="42" t="s">
        <v>615</v>
      </c>
      <c r="E184" s="42">
        <v>24</v>
      </c>
      <c r="F184" s="42">
        <v>24</v>
      </c>
      <c r="G184" s="78"/>
      <c r="H184" s="78"/>
      <c r="I184" s="78"/>
      <c r="J184" s="78"/>
    </row>
    <row r="185" spans="1:10" ht="47.25" x14ac:dyDescent="0.25">
      <c r="A185" s="13" t="s">
        <v>771</v>
      </c>
      <c r="B185" s="41" t="s">
        <v>420</v>
      </c>
      <c r="C185" s="73" t="s">
        <v>584</v>
      </c>
      <c r="D185" s="42" t="s">
        <v>615</v>
      </c>
      <c r="E185" s="42">
        <v>0</v>
      </c>
      <c r="F185" s="42">
        <v>0</v>
      </c>
      <c r="G185" s="78"/>
      <c r="H185" s="78"/>
      <c r="I185" s="78"/>
      <c r="J185" s="78"/>
    </row>
    <row r="186" spans="1:10" ht="63" x14ac:dyDescent="0.25">
      <c r="A186" s="13" t="s">
        <v>772</v>
      </c>
      <c r="B186" s="41" t="s">
        <v>574</v>
      </c>
      <c r="C186" s="73" t="s">
        <v>584</v>
      </c>
      <c r="D186" s="42" t="s">
        <v>615</v>
      </c>
      <c r="E186" s="42">
        <v>0</v>
      </c>
      <c r="F186" s="42">
        <v>0</v>
      </c>
      <c r="G186" s="78"/>
      <c r="H186" s="78"/>
      <c r="I186" s="78"/>
      <c r="J186" s="78"/>
    </row>
    <row r="187" spans="1:10" ht="47.25" x14ac:dyDescent="0.25">
      <c r="A187" s="13" t="s">
        <v>773</v>
      </c>
      <c r="B187" s="41" t="s">
        <v>851</v>
      </c>
      <c r="C187" s="73" t="s">
        <v>584</v>
      </c>
      <c r="D187" s="42" t="s">
        <v>990</v>
      </c>
      <c r="E187" s="42">
        <v>6330.0815759999996</v>
      </c>
      <c r="F187" s="42">
        <v>6330.0815759999996</v>
      </c>
      <c r="G187" s="78"/>
      <c r="H187" s="78"/>
      <c r="I187" s="78"/>
      <c r="J187" s="78"/>
    </row>
    <row r="188" spans="1:10" ht="31.5" x14ac:dyDescent="0.25">
      <c r="A188" s="13" t="s">
        <v>774</v>
      </c>
      <c r="B188" s="41" t="s">
        <v>237</v>
      </c>
      <c r="C188" s="75" t="s">
        <v>581</v>
      </c>
      <c r="D188" s="42" t="s">
        <v>615</v>
      </c>
      <c r="E188" s="42">
        <v>14</v>
      </c>
      <c r="F188" s="42">
        <v>14</v>
      </c>
      <c r="G188" s="78"/>
      <c r="H188" s="78"/>
      <c r="I188" s="78"/>
      <c r="J188" s="78"/>
    </row>
    <row r="189" spans="1:10" ht="31.5" x14ac:dyDescent="0.25">
      <c r="A189" s="13" t="s">
        <v>775</v>
      </c>
      <c r="B189" s="41" t="s">
        <v>965</v>
      </c>
      <c r="C189" s="75" t="s">
        <v>581</v>
      </c>
      <c r="D189" s="42" t="s">
        <v>615</v>
      </c>
      <c r="E189" s="42">
        <v>0</v>
      </c>
      <c r="F189" s="42">
        <v>0</v>
      </c>
      <c r="G189" s="78"/>
      <c r="H189" s="78"/>
      <c r="I189" s="78"/>
      <c r="J189" s="78"/>
    </row>
    <row r="190" spans="1:10" ht="31.5" x14ac:dyDescent="0.25">
      <c r="A190" s="13" t="s">
        <v>776</v>
      </c>
      <c r="B190" s="41" t="s">
        <v>966</v>
      </c>
      <c r="C190" s="75" t="s">
        <v>581</v>
      </c>
      <c r="D190" s="42" t="s">
        <v>615</v>
      </c>
      <c r="E190" s="42">
        <v>61</v>
      </c>
      <c r="F190" s="42">
        <v>61</v>
      </c>
      <c r="G190" s="78"/>
      <c r="H190" s="78"/>
      <c r="I190" s="78"/>
      <c r="J190" s="78"/>
    </row>
    <row r="191" spans="1:10" ht="47.25" x14ac:dyDescent="0.25">
      <c r="A191" s="13" t="s">
        <v>777</v>
      </c>
      <c r="B191" s="41" t="s">
        <v>967</v>
      </c>
      <c r="C191" s="75" t="s">
        <v>581</v>
      </c>
      <c r="D191" s="42" t="s">
        <v>615</v>
      </c>
      <c r="E191" s="42">
        <v>2</v>
      </c>
      <c r="F191" s="42">
        <v>2</v>
      </c>
      <c r="G191" s="78"/>
      <c r="H191" s="78"/>
      <c r="I191" s="78"/>
      <c r="J191" s="78"/>
    </row>
    <row r="192" spans="1:10" ht="31.5" x14ac:dyDescent="0.25">
      <c r="A192" s="13" t="s">
        <v>778</v>
      </c>
      <c r="B192" s="41" t="s">
        <v>779</v>
      </c>
      <c r="C192" s="73" t="s">
        <v>890</v>
      </c>
      <c r="D192" s="42" t="s">
        <v>615</v>
      </c>
      <c r="E192" s="42">
        <v>1</v>
      </c>
      <c r="F192" s="42">
        <v>1</v>
      </c>
      <c r="G192" s="78"/>
      <c r="H192" s="78"/>
      <c r="I192" s="78"/>
      <c r="J192" s="78"/>
    </row>
    <row r="193" spans="1:10" ht="63" x14ac:dyDescent="0.25">
      <c r="A193" s="13" t="s">
        <v>780</v>
      </c>
      <c r="B193" s="43" t="s">
        <v>241</v>
      </c>
      <c r="C193" s="73" t="s">
        <v>890</v>
      </c>
      <c r="D193" s="42" t="s">
        <v>615</v>
      </c>
      <c r="E193" s="42">
        <v>0</v>
      </c>
      <c r="F193" s="42">
        <v>0</v>
      </c>
      <c r="G193" s="78"/>
      <c r="H193" s="78"/>
      <c r="I193" s="78"/>
      <c r="J193" s="78"/>
    </row>
    <row r="194" spans="1:10" ht="31.5" x14ac:dyDescent="0.25">
      <c r="A194" s="13" t="s">
        <v>781</v>
      </c>
      <c r="B194" s="41" t="s">
        <v>782</v>
      </c>
      <c r="C194" s="73" t="s">
        <v>890</v>
      </c>
      <c r="D194" s="42" t="s">
        <v>615</v>
      </c>
      <c r="E194" s="42">
        <v>134</v>
      </c>
      <c r="F194" s="42">
        <v>6</v>
      </c>
      <c r="G194" s="78"/>
      <c r="H194" s="78"/>
      <c r="I194" s="78"/>
      <c r="J194" s="78"/>
    </row>
    <row r="195" spans="1:10" ht="55.5" customHeight="1" x14ac:dyDescent="0.25">
      <c r="A195" s="13" t="s">
        <v>853</v>
      </c>
      <c r="B195" s="43" t="s">
        <v>852</v>
      </c>
      <c r="C195" s="73" t="s">
        <v>584</v>
      </c>
      <c r="D195" s="42" t="s">
        <v>615</v>
      </c>
      <c r="E195" s="42">
        <v>100</v>
      </c>
      <c r="F195" s="42">
        <v>0</v>
      </c>
      <c r="G195" s="78"/>
      <c r="H195" s="78"/>
      <c r="J195" s="78"/>
    </row>
    <row r="196" spans="1:10" ht="42.75" customHeight="1" x14ac:dyDescent="0.25">
      <c r="A196" s="151" t="s">
        <v>834</v>
      </c>
      <c r="B196" s="151"/>
      <c r="C196" s="151"/>
      <c r="D196" s="151"/>
      <c r="E196" s="151"/>
      <c r="F196" s="151"/>
      <c r="G196" s="78"/>
      <c r="H196" s="78"/>
      <c r="I196" s="78"/>
      <c r="J196" s="78"/>
    </row>
    <row r="197" spans="1:10" x14ac:dyDescent="0.25">
      <c r="A197" s="163" t="s">
        <v>783</v>
      </c>
      <c r="B197" s="164"/>
      <c r="C197" s="164"/>
      <c r="D197" s="164"/>
      <c r="E197" s="164"/>
      <c r="F197" s="165"/>
      <c r="G197" s="78"/>
      <c r="H197" s="78"/>
      <c r="I197" s="78"/>
      <c r="J197" s="78"/>
    </row>
    <row r="198" spans="1:10" ht="53.25" customHeight="1" x14ac:dyDescent="0.25">
      <c r="A198" s="151" t="s">
        <v>784</v>
      </c>
      <c r="B198" s="151"/>
      <c r="C198" s="151"/>
      <c r="D198" s="151"/>
      <c r="E198" s="151"/>
      <c r="F198" s="151"/>
      <c r="G198" s="78"/>
      <c r="H198" s="78"/>
      <c r="I198" s="78"/>
      <c r="J198" s="78"/>
    </row>
    <row r="199" spans="1:10" ht="47.25" x14ac:dyDescent="0.25">
      <c r="A199" s="73" t="s">
        <v>134</v>
      </c>
      <c r="B199" s="52" t="s">
        <v>785</v>
      </c>
      <c r="C199" s="73" t="s">
        <v>584</v>
      </c>
      <c r="D199" s="42" t="s">
        <v>786</v>
      </c>
      <c r="E199" s="42">
        <v>2.9662999999999999</v>
      </c>
      <c r="F199" s="42">
        <v>2.9662999999999999</v>
      </c>
      <c r="G199" s="78"/>
      <c r="H199" s="78"/>
      <c r="I199" s="78"/>
      <c r="J199" s="78"/>
    </row>
    <row r="200" spans="1:10" ht="47.25" x14ac:dyDescent="0.25">
      <c r="A200" s="73" t="s">
        <v>135</v>
      </c>
      <c r="B200" s="52" t="s">
        <v>787</v>
      </c>
      <c r="C200" s="73" t="s">
        <v>584</v>
      </c>
      <c r="D200" s="42" t="s">
        <v>990</v>
      </c>
      <c r="E200" s="42">
        <v>0</v>
      </c>
      <c r="F200" s="42">
        <v>0</v>
      </c>
      <c r="G200" s="78"/>
      <c r="H200" s="78"/>
      <c r="I200" s="78"/>
      <c r="J200" s="78"/>
    </row>
    <row r="201" spans="1:10" ht="31.5" x14ac:dyDescent="0.25">
      <c r="A201" s="73" t="s">
        <v>411</v>
      </c>
      <c r="B201" s="52" t="s">
        <v>789</v>
      </c>
      <c r="C201" s="73" t="s">
        <v>584</v>
      </c>
      <c r="D201" s="42" t="s">
        <v>679</v>
      </c>
      <c r="E201" s="42">
        <v>0</v>
      </c>
      <c r="F201" s="42">
        <v>0</v>
      </c>
      <c r="G201" s="78"/>
      <c r="H201" s="78"/>
      <c r="I201" s="78"/>
      <c r="J201" s="78"/>
    </row>
    <row r="202" spans="1:10" ht="78.75" x14ac:dyDescent="0.25">
      <c r="A202" s="73" t="s">
        <v>790</v>
      </c>
      <c r="B202" s="52" t="s">
        <v>854</v>
      </c>
      <c r="C202" s="73" t="s">
        <v>584</v>
      </c>
      <c r="D202" s="69" t="s">
        <v>679</v>
      </c>
      <c r="E202" s="42">
        <v>3.0000000000000001E-3</v>
      </c>
      <c r="F202" s="42">
        <v>3.0000000000000001E-3</v>
      </c>
      <c r="G202" s="78"/>
      <c r="H202" s="78"/>
      <c r="I202" s="78"/>
      <c r="J202" s="78"/>
    </row>
    <row r="203" spans="1:10" ht="31.5" x14ac:dyDescent="0.25">
      <c r="A203" s="17" t="s">
        <v>791</v>
      </c>
      <c r="B203" s="68" t="s">
        <v>945</v>
      </c>
      <c r="C203" s="17" t="s">
        <v>581</v>
      </c>
      <c r="D203" s="49" t="s">
        <v>679</v>
      </c>
      <c r="E203" s="70">
        <v>0.191</v>
      </c>
      <c r="F203" s="69">
        <v>0.191</v>
      </c>
      <c r="G203" s="78"/>
      <c r="H203" s="78"/>
      <c r="I203" s="78"/>
      <c r="J203" s="78"/>
    </row>
    <row r="204" spans="1:10" ht="52.5" customHeight="1" x14ac:dyDescent="0.35">
      <c r="A204" s="86" t="s">
        <v>975</v>
      </c>
      <c r="B204" s="8" t="s">
        <v>941</v>
      </c>
      <c r="C204" s="73" t="s">
        <v>584</v>
      </c>
      <c r="D204" s="73" t="s">
        <v>786</v>
      </c>
      <c r="E204" s="75" t="s">
        <v>329</v>
      </c>
      <c r="F204" s="73" t="s">
        <v>329</v>
      </c>
      <c r="G204" s="93"/>
      <c r="H204" s="93"/>
      <c r="I204" s="93"/>
      <c r="J204" s="93"/>
    </row>
    <row r="205" spans="1:10" ht="48.75" customHeight="1" x14ac:dyDescent="0.25">
      <c r="A205" s="86" t="s">
        <v>976</v>
      </c>
      <c r="B205" s="8" t="s">
        <v>942</v>
      </c>
      <c r="C205" s="73" t="s">
        <v>584</v>
      </c>
      <c r="D205" s="73" t="s">
        <v>679</v>
      </c>
      <c r="E205" s="75" t="s">
        <v>329</v>
      </c>
      <c r="F205" s="73" t="s">
        <v>329</v>
      </c>
    </row>
    <row r="206" spans="1:10" ht="60.75" customHeight="1" x14ac:dyDescent="0.25">
      <c r="A206" s="86" t="s">
        <v>977</v>
      </c>
      <c r="B206" s="8" t="s">
        <v>943</v>
      </c>
      <c r="C206" s="73" t="s">
        <v>584</v>
      </c>
      <c r="D206" s="73" t="s">
        <v>679</v>
      </c>
      <c r="E206" s="75" t="s">
        <v>329</v>
      </c>
      <c r="F206" s="73" t="s">
        <v>329</v>
      </c>
    </row>
    <row r="207" spans="1:10" ht="61.5" customHeight="1" x14ac:dyDescent="0.25">
      <c r="A207" s="86" t="s">
        <v>978</v>
      </c>
      <c r="B207" s="8" t="s">
        <v>944</v>
      </c>
      <c r="C207" s="73" t="s">
        <v>584</v>
      </c>
      <c r="D207" s="73" t="s">
        <v>786</v>
      </c>
      <c r="E207" s="75" t="s">
        <v>329</v>
      </c>
      <c r="F207" s="73" t="s">
        <v>329</v>
      </c>
    </row>
  </sheetData>
  <mergeCells count="28">
    <mergeCell ref="E1:F1"/>
    <mergeCell ref="A2:F2"/>
    <mergeCell ref="A3:F3"/>
    <mergeCell ref="A4:A5"/>
    <mergeCell ref="B4:B5"/>
    <mergeCell ref="C4:C5"/>
    <mergeCell ref="D4:D5"/>
    <mergeCell ref="E4:F4"/>
    <mergeCell ref="A129:F129"/>
    <mergeCell ref="B7:F7"/>
    <mergeCell ref="B10:F10"/>
    <mergeCell ref="B25:F25"/>
    <mergeCell ref="A53:F53"/>
    <mergeCell ref="A68:F68"/>
    <mergeCell ref="A75:F75"/>
    <mergeCell ref="A77:F77"/>
    <mergeCell ref="A88:F88"/>
    <mergeCell ref="A102:F102"/>
    <mergeCell ref="A105:F105"/>
    <mergeCell ref="A115:F115"/>
    <mergeCell ref="A197:F197"/>
    <mergeCell ref="A198:F198"/>
    <mergeCell ref="A142:F142"/>
    <mergeCell ref="A153:F153"/>
    <mergeCell ref="A157:F157"/>
    <mergeCell ref="A172:F172"/>
    <mergeCell ref="A174:F174"/>
    <mergeCell ref="A196:F196"/>
  </mergeCells>
  <pageMargins left="0.11811023622047245" right="0.31496062992125984" top="0.35433070866141736" bottom="0.15748031496062992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 1</vt:lpstr>
      <vt:lpstr>ГОД табл 2</vt:lpstr>
      <vt:lpstr>таблица 3</vt:lpstr>
      <vt:lpstr>'Таблица 1'!Заголовки_для_печати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2025-04-04T08:39:14Z</dcterms:modified>
</cp:coreProperties>
</file>