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Таблица 1" sheetId="1" r:id="rId1"/>
    <sheet name="Таблица 2" sheetId="3" r:id="rId2"/>
  </sheets>
  <definedNames>
    <definedName name="_xlnm._FilterDatabase" localSheetId="0" hidden="1">'Таблица 1'!$A$5:$F$506</definedName>
    <definedName name="_xlnm.Print_Titles" localSheetId="0">'Таблица 1'!$4:$5</definedName>
    <definedName name="_xlnm.Print_Titles" localSheetId="1">'Таблица 2'!$5:$8</definedName>
    <definedName name="_xlnm.Print_Area" localSheetId="0">'Таблица 1'!$A$1:$F$507</definedName>
    <definedName name="_xlnm.Print_Area" localSheetId="1">'Таблица 2'!$A$1:$J$428</definedName>
  </definedNames>
  <calcPr calcId="152511"/>
</workbook>
</file>

<file path=xl/calcChain.xml><?xml version="1.0" encoding="utf-8"?>
<calcChain xmlns="http://schemas.openxmlformats.org/spreadsheetml/2006/main">
  <c r="E383" i="1" l="1"/>
  <c r="D383" i="1"/>
  <c r="E400" i="1"/>
  <c r="D400" i="1"/>
  <c r="F398" i="1"/>
  <c r="E22" i="1" l="1"/>
  <c r="E55" i="1"/>
  <c r="D45" i="1"/>
  <c r="F18" i="1"/>
  <c r="E468" i="1" l="1"/>
  <c r="E467" i="1"/>
  <c r="E466" i="1"/>
  <c r="E465" i="1"/>
  <c r="D468" i="1"/>
  <c r="D467" i="1"/>
  <c r="D466" i="1"/>
  <c r="D465" i="1"/>
  <c r="E474" i="1"/>
  <c r="F472" i="1"/>
  <c r="F471" i="1"/>
  <c r="F474" i="1" s="1"/>
  <c r="D474" i="1"/>
  <c r="D479" i="1"/>
  <c r="F234" i="1" l="1"/>
  <c r="E122" i="1"/>
  <c r="F98" i="1" l="1"/>
  <c r="F97" i="1"/>
  <c r="D22" i="1" l="1"/>
  <c r="D21" i="1"/>
  <c r="E24" i="1"/>
  <c r="E23" i="1"/>
  <c r="E21" i="1"/>
  <c r="D24" i="1"/>
  <c r="D23" i="1"/>
  <c r="E8" i="1"/>
  <c r="D8" i="1"/>
  <c r="E143" i="1" l="1"/>
  <c r="E88" i="1" l="1"/>
  <c r="E87" i="1"/>
  <c r="E86" i="1"/>
  <c r="E188" i="1" l="1"/>
  <c r="E220" i="1"/>
  <c r="D220" i="1"/>
  <c r="E187" i="1"/>
  <c r="E323" i="1" l="1"/>
  <c r="E408" i="1"/>
  <c r="E483" i="1" l="1"/>
  <c r="E482" i="1"/>
  <c r="D483" i="1"/>
  <c r="D482" i="1"/>
  <c r="E501" i="1"/>
  <c r="D501" i="1"/>
  <c r="F465" i="1" l="1"/>
  <c r="D122" i="1"/>
  <c r="D123" i="1"/>
  <c r="E123" i="1"/>
  <c r="F455" i="1" l="1"/>
  <c r="F437" i="1"/>
  <c r="F213" i="1"/>
  <c r="F157" i="1"/>
  <c r="E425" i="1"/>
  <c r="D425" i="1"/>
  <c r="F425" i="1" l="1"/>
  <c r="E260" i="1"/>
  <c r="D260" i="1"/>
  <c r="E222" i="1"/>
  <c r="E262" i="1" l="1"/>
  <c r="E263" i="1"/>
  <c r="E264" i="1"/>
  <c r="E261" i="1"/>
  <c r="D262" i="1"/>
  <c r="D263" i="1"/>
  <c r="D264" i="1"/>
  <c r="D261" i="1"/>
  <c r="E295" i="1"/>
  <c r="D295" i="1"/>
  <c r="E347" i="1" l="1"/>
  <c r="E348" i="1"/>
  <c r="E346" i="1"/>
  <c r="D347" i="1"/>
  <c r="D348" i="1"/>
  <c r="D346" i="1"/>
  <c r="E185" i="1"/>
  <c r="F185" i="1"/>
  <c r="D185" i="1"/>
  <c r="E163" i="1"/>
  <c r="E162" i="1"/>
  <c r="D163" i="1"/>
  <c r="D162" i="1"/>
  <c r="F218" i="1" l="1"/>
  <c r="E406" i="1"/>
  <c r="D408" i="1"/>
  <c r="D407" i="1"/>
  <c r="D406" i="1"/>
  <c r="F423" i="1"/>
  <c r="D382" i="1"/>
  <c r="E382" i="1"/>
  <c r="F333" i="1"/>
  <c r="D335" i="1"/>
  <c r="E335" i="1"/>
  <c r="D188" i="1"/>
  <c r="D187" i="1"/>
  <c r="D143" i="1"/>
  <c r="D142" i="1"/>
  <c r="E142" i="1"/>
  <c r="F335" i="1" l="1"/>
  <c r="D88" i="1"/>
  <c r="F88" i="1" s="1"/>
  <c r="D87" i="1"/>
  <c r="F87" i="1" s="1"/>
  <c r="E453" i="1" l="1"/>
  <c r="D453" i="1"/>
  <c r="E452" i="1"/>
  <c r="D452" i="1"/>
  <c r="E451" i="1"/>
  <c r="D451" i="1"/>
  <c r="E450" i="1"/>
  <c r="D450" i="1"/>
  <c r="F450" i="1" l="1"/>
  <c r="E69" i="1"/>
  <c r="D69" i="1"/>
  <c r="E68" i="1"/>
  <c r="D68" i="1"/>
  <c r="E67" i="1"/>
  <c r="D67" i="1"/>
  <c r="E66" i="1"/>
  <c r="D66" i="1"/>
  <c r="E65" i="1"/>
  <c r="D65" i="1"/>
  <c r="F63" i="1"/>
  <c r="F60" i="1"/>
  <c r="E60" i="1"/>
  <c r="D60" i="1"/>
  <c r="F65" i="1" l="1"/>
  <c r="E275" i="1"/>
  <c r="D275" i="1"/>
  <c r="D86" i="1" l="1"/>
  <c r="E481" i="1"/>
  <c r="F488" i="1"/>
  <c r="F489" i="1"/>
  <c r="F478" i="1"/>
  <c r="F477" i="1"/>
  <c r="F482" i="1" l="1"/>
  <c r="F483" i="1"/>
  <c r="D481" i="1" l="1"/>
  <c r="F461" i="1"/>
  <c r="F268" i="1" l="1"/>
  <c r="F476" i="1"/>
  <c r="F457" i="1"/>
  <c r="F456" i="1"/>
  <c r="F447" i="1"/>
  <c r="F442" i="1"/>
  <c r="F417" i="1"/>
  <c r="F418" i="1"/>
  <c r="F416" i="1"/>
  <c r="F413" i="1"/>
  <c r="F403" i="1"/>
  <c r="F388" i="1"/>
  <c r="F387" i="1"/>
  <c r="F353" i="1"/>
  <c r="F343" i="1"/>
  <c r="F327" i="1"/>
  <c r="F328" i="1"/>
  <c r="F319" i="1"/>
  <c r="F288" i="1"/>
  <c r="F284" i="1"/>
  <c r="F283" i="1"/>
  <c r="F237" i="1"/>
  <c r="F231" i="1"/>
  <c r="F232" i="1"/>
  <c r="F233" i="1"/>
  <c r="F208" i="1"/>
  <c r="F203" i="1"/>
  <c r="F198" i="1"/>
  <c r="F193" i="1"/>
  <c r="F138" i="1"/>
  <c r="F133" i="1"/>
  <c r="F128" i="1"/>
  <c r="F113" i="1"/>
  <c r="F107" i="1"/>
  <c r="F93" i="1"/>
  <c r="E223" i="1"/>
  <c r="E431" i="1"/>
  <c r="D432" i="1"/>
  <c r="E322" i="1"/>
  <c r="E503" i="1" s="1"/>
  <c r="E221" i="1"/>
  <c r="E502" i="1" s="1"/>
  <c r="E215" i="1"/>
  <c r="F143" i="1"/>
  <c r="D215" i="1"/>
  <c r="F215" i="1" l="1"/>
  <c r="D90" i="1"/>
  <c r="F142" i="1"/>
  <c r="E325" i="1"/>
  <c r="F187" i="1"/>
  <c r="E190" i="1"/>
  <c r="D223" i="1"/>
  <c r="D222" i="1"/>
  <c r="E479" i="1"/>
  <c r="D95" i="1"/>
  <c r="F223" i="1" l="1"/>
  <c r="F222" i="1"/>
  <c r="F452" i="1"/>
  <c r="F451" i="1"/>
  <c r="F162" i="1"/>
  <c r="E224" i="1"/>
  <c r="D224" i="1"/>
  <c r="D221" i="1"/>
  <c r="D502" i="1" s="1"/>
  <c r="E110" i="1"/>
  <c r="D110" i="1"/>
  <c r="F28" i="1"/>
  <c r="F221" i="1" l="1"/>
  <c r="F502" i="1"/>
  <c r="F110" i="1"/>
  <c r="E225" i="1"/>
  <c r="F224" i="1"/>
  <c r="F8" i="1"/>
  <c r="D40" i="1"/>
  <c r="F37" i="1"/>
  <c r="F36" i="1"/>
  <c r="D285" i="1" l="1"/>
  <c r="F71" i="1"/>
  <c r="F406" i="1" l="1"/>
  <c r="F277" i="1" l="1"/>
  <c r="F54" i="1" l="1"/>
  <c r="F348" i="1"/>
  <c r="E365" i="1"/>
  <c r="D365" i="1"/>
  <c r="F376" i="1"/>
  <c r="F263" i="1" l="1"/>
  <c r="F22" i="1"/>
  <c r="F346" i="1"/>
  <c r="F262" i="1"/>
  <c r="E180" i="1"/>
  <c r="D180" i="1"/>
  <c r="E299" i="1"/>
  <c r="D299" i="1"/>
  <c r="E298" i="1"/>
  <c r="D298" i="1"/>
  <c r="E255" i="1"/>
  <c r="D255" i="1"/>
  <c r="F298" i="1" l="1"/>
  <c r="F299" i="1"/>
  <c r="F453" i="1"/>
  <c r="F180" i="1"/>
  <c r="E290" i="1"/>
  <c r="D290" i="1"/>
  <c r="E285" i="1"/>
  <c r="F285" i="1" s="1"/>
  <c r="E280" i="1"/>
  <c r="D280" i="1"/>
  <c r="F278" i="1"/>
  <c r="E270" i="1"/>
  <c r="D270" i="1"/>
  <c r="F153" i="1"/>
  <c r="F270" i="1" l="1"/>
  <c r="F290" i="1"/>
  <c r="F468" i="1"/>
  <c r="F466" i="1"/>
  <c r="D265" i="1"/>
  <c r="E265" i="1"/>
  <c r="D431" i="1"/>
  <c r="E432" i="1"/>
  <c r="E504" i="1" s="1"/>
  <c r="F462" i="1"/>
  <c r="F407" i="1"/>
  <c r="F408" i="1"/>
  <c r="F479" i="1"/>
  <c r="F168" i="1"/>
  <c r="D322" i="1"/>
  <c r="D503" i="1" s="1"/>
  <c r="D323" i="1"/>
  <c r="D504" i="1" s="1"/>
  <c r="F378" i="1"/>
  <c r="F368" i="1"/>
  <c r="F192" i="1"/>
  <c r="E484" i="1"/>
  <c r="E505" i="1" s="1"/>
  <c r="D484" i="1"/>
  <c r="D505" i="1" s="1"/>
  <c r="D300" i="1"/>
  <c r="F313" i="1"/>
  <c r="F83" i="1"/>
  <c r="E80" i="1"/>
  <c r="D80" i="1"/>
  <c r="F78" i="1"/>
  <c r="F73" i="1"/>
  <c r="F72" i="1"/>
  <c r="F44" i="1"/>
  <c r="F39" i="1"/>
  <c r="F393" i="1" s="1"/>
  <c r="F34" i="1"/>
  <c r="F53" i="1"/>
  <c r="F43" i="1"/>
  <c r="F38" i="1"/>
  <c r="F33" i="1"/>
  <c r="F432" i="1" l="1"/>
  <c r="F323" i="1"/>
  <c r="F265" i="1"/>
  <c r="F383" i="1"/>
  <c r="D190" i="1"/>
  <c r="F190" i="1" s="1"/>
  <c r="F188" i="1"/>
  <c r="F322" i="1"/>
  <c r="F382" i="1"/>
  <c r="F123" i="1"/>
  <c r="F467" i="1"/>
  <c r="F505" i="1"/>
  <c r="D469" i="1"/>
  <c r="E469" i="1"/>
  <c r="F66" i="1"/>
  <c r="F67" i="1"/>
  <c r="F24" i="1"/>
  <c r="E496" i="1"/>
  <c r="D496" i="1"/>
  <c r="E491" i="1"/>
  <c r="D491" i="1"/>
  <c r="E485" i="1"/>
  <c r="D485" i="1"/>
  <c r="E464" i="1"/>
  <c r="D464" i="1"/>
  <c r="E459" i="1"/>
  <c r="D459" i="1"/>
  <c r="E449" i="1"/>
  <c r="D449" i="1"/>
  <c r="E444" i="1"/>
  <c r="D444" i="1"/>
  <c r="E439" i="1"/>
  <c r="D439" i="1"/>
  <c r="E420" i="1"/>
  <c r="D420" i="1"/>
  <c r="E415" i="1"/>
  <c r="D415" i="1"/>
  <c r="E405" i="1"/>
  <c r="D405" i="1"/>
  <c r="E395" i="1"/>
  <c r="D395" i="1"/>
  <c r="E390" i="1"/>
  <c r="D390" i="1"/>
  <c r="E380" i="1"/>
  <c r="D380" i="1"/>
  <c r="E370" i="1"/>
  <c r="D370" i="1"/>
  <c r="E360" i="1"/>
  <c r="D360" i="1"/>
  <c r="E355" i="1"/>
  <c r="D355" i="1"/>
  <c r="E345" i="1"/>
  <c r="D345" i="1"/>
  <c r="E340" i="1"/>
  <c r="D340" i="1"/>
  <c r="E330" i="1"/>
  <c r="D330" i="1"/>
  <c r="E320" i="1"/>
  <c r="D320" i="1"/>
  <c r="E315" i="1"/>
  <c r="D315" i="1"/>
  <c r="E310" i="1"/>
  <c r="D310" i="1"/>
  <c r="E305" i="1"/>
  <c r="D305" i="1"/>
  <c r="F280" i="1"/>
  <c r="E250" i="1"/>
  <c r="D250" i="1"/>
  <c r="E245" i="1"/>
  <c r="D245" i="1"/>
  <c r="E240" i="1"/>
  <c r="D240" i="1"/>
  <c r="E235" i="1"/>
  <c r="D235" i="1"/>
  <c r="E230" i="1"/>
  <c r="D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E85" i="1"/>
  <c r="D85" i="1"/>
  <c r="F80" i="1"/>
  <c r="E75" i="1"/>
  <c r="D75" i="1"/>
  <c r="E30" i="1"/>
  <c r="D30" i="1"/>
  <c r="E25" i="1"/>
  <c r="D25" i="1"/>
  <c r="D55" i="1"/>
  <c r="E50" i="1"/>
  <c r="D50" i="1"/>
  <c r="E45" i="1"/>
  <c r="E40" i="1"/>
  <c r="E35" i="1"/>
  <c r="D35" i="1"/>
  <c r="E20" i="1"/>
  <c r="D20" i="1"/>
  <c r="F439" i="1" l="1"/>
  <c r="F491" i="1"/>
  <c r="F160" i="1"/>
  <c r="F100" i="1"/>
  <c r="F504" i="1"/>
  <c r="F195" i="1"/>
  <c r="F235" i="1"/>
  <c r="F240" i="1"/>
  <c r="F115" i="1"/>
  <c r="F130" i="1"/>
  <c r="F135" i="1"/>
  <c r="D506" i="1"/>
  <c r="F469" i="1"/>
  <c r="F330" i="1"/>
  <c r="F390" i="1"/>
  <c r="F395" i="1"/>
  <c r="F415" i="1"/>
  <c r="F420" i="1"/>
  <c r="F444" i="1"/>
  <c r="F459" i="1"/>
  <c r="F503" i="1"/>
  <c r="E10" i="1"/>
  <c r="F30" i="1"/>
  <c r="F345" i="1"/>
  <c r="F20" i="1"/>
  <c r="F85" i="1"/>
  <c r="F155" i="1"/>
  <c r="F170" i="1"/>
  <c r="F200" i="1"/>
  <c r="F210" i="1"/>
  <c r="F320" i="1"/>
  <c r="F449" i="1"/>
  <c r="F140" i="1"/>
  <c r="F464" i="1"/>
  <c r="F405" i="1"/>
  <c r="F380" i="1"/>
  <c r="F355" i="1"/>
  <c r="F370" i="1"/>
  <c r="F205" i="1"/>
  <c r="D454" i="1"/>
  <c r="F315" i="1"/>
  <c r="F55" i="1"/>
  <c r="F45" i="1"/>
  <c r="F40" i="1"/>
  <c r="F35" i="1"/>
  <c r="F485" i="1"/>
  <c r="D434" i="1"/>
  <c r="D10" i="1"/>
  <c r="F75" i="1"/>
  <c r="F25" i="1"/>
  <c r="F23" i="1"/>
  <c r="F10" i="1" l="1"/>
  <c r="D385" i="1"/>
  <c r="E454" i="1"/>
  <c r="F454" i="1" s="1"/>
  <c r="D350" i="1"/>
  <c r="D410" i="1" l="1"/>
  <c r="D325" i="1"/>
  <c r="F325" i="1" s="1"/>
  <c r="E434" i="1"/>
  <c r="F434" i="1" s="1"/>
  <c r="E410" i="1" l="1"/>
  <c r="F410" i="1" s="1"/>
  <c r="E385" i="1" l="1"/>
  <c r="F385" i="1" s="1"/>
  <c r="D225" i="1"/>
  <c r="F225" i="1" s="1"/>
  <c r="E350" i="1" l="1"/>
  <c r="F350" i="1" s="1"/>
  <c r="D165" i="1" l="1"/>
  <c r="E300" i="1" l="1"/>
  <c r="F300" i="1" s="1"/>
  <c r="D145" i="1"/>
  <c r="D125" i="1" l="1"/>
  <c r="D70" i="1" l="1"/>
  <c r="F163" i="1" l="1"/>
  <c r="E165" i="1"/>
  <c r="F165" i="1" s="1"/>
  <c r="E145" i="1" l="1"/>
  <c r="F145" i="1" s="1"/>
  <c r="E125" i="1" l="1"/>
  <c r="F125" i="1" s="1"/>
  <c r="E90" i="1" l="1"/>
  <c r="F90" i="1" s="1"/>
  <c r="F68" i="1" l="1"/>
  <c r="E70" i="1"/>
  <c r="F70" i="1" l="1"/>
  <c r="E506" i="1"/>
  <c r="F506" i="1" l="1"/>
</calcChain>
</file>

<file path=xl/sharedStrings.xml><?xml version="1.0" encoding="utf-8"?>
<sst xmlns="http://schemas.openxmlformats.org/spreadsheetml/2006/main" count="1697" uniqueCount="643">
  <si>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</si>
  <si>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</si>
  <si>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</si>
  <si>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</si>
  <si>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</si>
  <si>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</si>
  <si>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</si>
  <si>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</si>
  <si>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</si>
  <si>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</si>
  <si>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</si>
  <si>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</si>
  <si>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</si>
  <si>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</si>
  <si>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</si>
  <si>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</si>
  <si>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</si>
  <si>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</si>
  <si>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</si>
  <si>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</si>
  <si>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</si>
  <si>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</si>
  <si>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</si>
  <si>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</si>
  <si>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</si>
  <si>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</si>
  <si>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</si>
  <si>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</si>
  <si>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</si>
  <si>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</si>
  <si>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</si>
  <si>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</si>
  <si>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</si>
  <si>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</si>
  <si>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</si>
  <si>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</si>
  <si>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</si>
  <si>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</si>
  <si>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</si>
  <si>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</si>
  <si>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</si>
  <si>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</si>
  <si>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</si>
  <si>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</si>
  <si>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</si>
  <si>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</si>
  <si>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</si>
  <si>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</si>
  <si>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</si>
  <si>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</si>
  <si>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</si>
  <si>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</si>
  <si>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</si>
  <si>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</si>
  <si>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</si>
  <si>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</si>
  <si>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</si>
  <si>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</si>
  <si>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</si>
  <si>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</si>
  <si>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</si>
  <si>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</si>
  <si>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</si>
  <si>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</si>
  <si>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</si>
  <si>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</si>
  <si>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</si>
  <si>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</si>
  <si>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</si>
  <si>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</si>
  <si>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</si>
  <si>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</si>
  <si>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Федерального бюджета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</si>
  <si>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</si>
  <si>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</si>
  <si>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</si>
  <si>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</si>
  <si>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</si>
  <si>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</si>
  <si>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</si>
  <si>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</si>
  <si>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</si>
  <si>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</si>
  <si>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</si>
  <si>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</si>
  <si>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</si>
  <si>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</si>
  <si>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</si>
  <si>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</si>
  <si>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</si>
  <si>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</si>
  <si>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</si>
  <si>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</si>
  <si>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</si>
  <si>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</si>
  <si>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</si>
  <si>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</si>
  <si>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</si>
  <si>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</si>
  <si>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</si>
  <si>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</si>
  <si>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</si>
  <si>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</si>
  <si>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</si>
  <si>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</si>
  <si>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</si>
  <si>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</si>
  <si>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</si>
  <si>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</si>
  <si>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</si>
  <si>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</si>
  <si>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</si>
  <si>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</si>
  <si>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</si>
  <si>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</si>
  <si>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</si>
  <si>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</si>
  <si>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</si>
  <si>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</si>
  <si>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</si>
  <si>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</si>
  <si>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</si>
  <si>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</si>
  <si>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</si>
  <si>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</si>
  <si>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</si>
  <si>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</si>
  <si>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</si>
  <si>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</si>
  <si>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</si>
  <si>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</si>
  <si>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</si>
  <si>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</si>
  <si>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>18.2.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</si>
  <si>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</si>
  <si>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</si>
  <si>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</si>
  <si>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</si>
  <si>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</si>
  <si>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</si>
  <si>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</si>
  <si>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</si>
  <si>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</si>
  <si>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</si>
  <si>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</si>
  <si>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</si>
  <si>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</si>
  <si>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Развитие потребительского рынка и услуг на территории муниципального образования Московской области</t>
  </si>
  <si>
    <t>Разработка Генерального плана развития городского округа</t>
  </si>
  <si>
    <t>Реализация политики пространственного развития городского округа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</si>
  <si>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</si>
  <si>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</si>
  <si>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</si>
  <si>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</si>
  <si>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Таблица 2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</si>
  <si>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</si>
  <si>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</si>
  <si>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</si>
  <si>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штук</t>
  </si>
  <si>
    <t>человек</t>
  </si>
  <si>
    <t>штука</t>
  </si>
  <si>
    <t>единиц</t>
  </si>
  <si>
    <t>Подпрограмма 1. Создание условий для жилищного строительства</t>
  </si>
  <si>
    <t>9.7.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</si>
  <si>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</si>
  <si>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</si>
  <si>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</si>
  <si>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Средства Государственной корпорации –Фонда содействия реформированию жилищно – коммунального хозяйства</t>
  </si>
  <si>
    <t>Таблица 1</t>
  </si>
  <si>
    <t>Наименование результата выполнения мероприятий</t>
  </si>
  <si>
    <t>Единица измерения результата</t>
  </si>
  <si>
    <t>1 квартал</t>
  </si>
  <si>
    <t>1 полугодие</t>
  </si>
  <si>
    <t>9 месяцев</t>
  </si>
  <si>
    <t>План</t>
  </si>
  <si>
    <t>Факт</t>
  </si>
  <si>
    <t>Результаты выполнения мероприятий муниципальных программ Городского округа Подольск</t>
  </si>
  <si>
    <t>Значение результата</t>
  </si>
  <si>
    <t>Муниципальная программа "Здравоохранение"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</si>
  <si>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</si>
  <si>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</si>
  <si>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</si>
  <si>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</si>
  <si>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</si>
  <si>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6. Развитие образования в сфере культуры</t>
  </si>
  <si>
    <t xml:space="preserve">Подпрограмма 7. Развитие туризма </t>
  </si>
  <si>
    <t>Муниципальная программа "Образование"</t>
  </si>
  <si>
    <t>Подпрограмма 2. Дополнительное образование, воспитание и психолого-социальное сопровождение детей</t>
  </si>
  <si>
    <t>Подпрограмма 1. Общее образование</t>
  </si>
  <si>
    <t>Муниципальная программа "Социальная защита населения"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</si>
  <si>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</si>
  <si>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</si>
  <si>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</si>
  <si>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</si>
  <si>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</si>
  <si>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</si>
  <si>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</si>
  <si>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</si>
  <si>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</si>
  <si>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</si>
  <si>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</si>
  <si>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</si>
  <si>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</t>
  </si>
  <si>
    <t>Выплачена компенсация родительской платы за присмотр и уход за детьми, осваивающими образовательные программы дошкольного образования, в общем числе обратившихся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</si>
  <si>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</si>
  <si>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штуки</t>
  </si>
  <si>
    <t>Подпрограмма 4.Обеспечивающая подпрограмма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</si>
  <si>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</si>
  <si>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</si>
  <si>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Проведены работы в муниципальных общеобразовательных организациях для обеспечения пожарной безопасности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</si>
  <si>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</si>
  <si>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</si>
  <si>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</si>
  <si>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</si>
  <si>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</si>
  <si>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</si>
  <si>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</si>
  <si>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</si>
  <si>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</si>
  <si>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</si>
  <si>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</si>
  <si>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</si>
  <si>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</si>
  <si>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Подпрограмма № 4. Социальная ипотека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</si>
  <si>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</si>
  <si>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</si>
  <si>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</si>
  <si>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</si>
  <si>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</si>
  <si>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</si>
  <si>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</si>
  <si>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</si>
  <si>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</si>
  <si>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скверы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</si>
  <si>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</si>
  <si>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</si>
  <si>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</si>
  <si>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</si>
  <si>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</si>
  <si>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</si>
  <si>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</si>
  <si>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</si>
  <si>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</si>
  <si>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</si>
  <si>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</si>
  <si>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</si>
  <si>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</si>
  <si>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</si>
  <si>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</si>
  <si>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</si>
  <si>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>Количество видеокамер установленных на территории городского округа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 и социальных объектах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</si>
  <si>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</si>
  <si>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</si>
  <si>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</si>
  <si>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</si>
  <si>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</si>
  <si>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</si>
  <si>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</si>
  <si>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</si>
  <si>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</si>
  <si>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</si>
  <si>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 xml:space="preserve">
Доля зоны захоронения кладбищ, на которых проведена инвентаризация захоронений в соответствии с требованиями законодательства 
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</si>
  <si>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</si>
  <si>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</si>
  <si>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объектов гражданской обороны</t>
  </si>
  <si>
    <t>Количество работающих извещателей</t>
  </si>
  <si>
    <t>Работы по опашке территорий по границам населенных пунктов муниципальных образований Московской области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</si>
  <si>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</si>
  <si>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</si>
  <si>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</si>
  <si>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Создана 
инфраструктура для обеспечения противопожарной безопасности в муниципальных образованиях Московской области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</si>
  <si>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</si>
  <si>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</si>
  <si>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</si>
  <si>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выплат стимулирующего характера </t>
  </si>
  <si>
    <t>Подпрограммы 3. Обеспечивающая подпрограмма</t>
  </si>
  <si>
    <t>Подпрограмма 2. Вовлечение в оборот земель сельскохозяйственного назначения и развитие мелиорации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</si>
  <si>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</si>
  <si>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Площадь земель, обработанных от борщевика Сосновского</t>
  </si>
  <si>
    <t>Гектар</t>
  </si>
  <si>
    <t>Количество собак без владельцев, подлежащих отлову</t>
  </si>
  <si>
    <t>Голов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</si>
  <si>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</si>
  <si>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</si>
  <si>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</si>
  <si>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</si>
  <si>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</si>
  <si>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</si>
  <si>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</si>
  <si>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Протяженность автомобильных дорог, работы по содержанию которых выполнены</t>
  </si>
  <si>
    <t>Вовлечение в оборот земель сельскохозяйственного назначения и развитие милиорации</t>
  </si>
  <si>
    <t xml:space="preserve">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</si>
  <si>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</si>
  <si>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</si>
  <si>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</si>
  <si>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</si>
  <si>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</si>
  <si>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</si>
  <si>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</si>
  <si>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</si>
  <si>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</si>
  <si>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</si>
  <si>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</si>
  <si>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>7.5.</t>
  </si>
  <si>
    <t>Ликвидация накопленного вреда окружающей среде</t>
  </si>
  <si>
    <t>Результаты не определены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</si>
  <si>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</si>
  <si>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</si>
  <si>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</si>
  <si>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</si>
  <si>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</si>
  <si>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</si>
  <si>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</si>
  <si>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</si>
  <si>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</si>
  <si>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</si>
  <si>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</si>
  <si>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Муниципальная программа "Экология и окружающая среда"</t>
  </si>
  <si>
    <t>Подпрограмма 1. Охрана окружающей среды</t>
  </si>
  <si>
    <t>тыс. руб.</t>
  </si>
  <si>
    <t>Подпрограмма 2. Развитие конкуренции</t>
  </si>
  <si>
    <t>Подпрограмма 1. Инвестици</t>
  </si>
  <si>
    <t>-</t>
  </si>
  <si>
    <t>Подпрограмма 1. Чистая вода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</si>
  <si>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</si>
  <si>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</si>
  <si>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</si>
  <si>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</si>
  <si>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</si>
  <si>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</si>
  <si>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"Переселение граждан из аварийного жилищного фонда"</t>
  </si>
  <si>
    <t>Количество отремонтированных шахтных колодцев</t>
  </si>
  <si>
    <t>Подпрограмма 2. Системы водоотведения</t>
  </si>
  <si>
    <t>Подпрограмма 3. Объекты теплоснабжения, инженерные коммуникации</t>
  </si>
  <si>
    <t>Количество утвержденных программ комплексного развития систем коммунальной инфраструктуры городских округов</t>
  </si>
  <si>
    <t>Подпрограмма 5. Энергосбережение и повышение энергетической эффективности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</si>
  <si>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</si>
  <si>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</si>
  <si>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</si>
  <si>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</si>
  <si>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</si>
  <si>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Муниципальная программа "Предпринимательство"</t>
  </si>
  <si>
    <t>Развитие инженерной инфраструктуры, энергоэффективности и отрасли обращения с отходами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</si>
  <si>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</si>
  <si>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</si>
  <si>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</si>
  <si>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</si>
  <si>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</si>
  <si>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</si>
  <si>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</si>
  <si>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</si>
  <si>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</si>
  <si>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</si>
  <si>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Количество пунктов выдачи интернет-заказов и постаматов (нарастающим итогом)</t>
  </si>
  <si>
    <t>Количество посадочных мест на предприятиях общественного питания (нарастающим итогом)</t>
  </si>
  <si>
    <t>посадочные места</t>
  </si>
  <si>
    <t>Количество рабочих мест на предприятиях бытового обслуживания (нарастающим итогом)</t>
  </si>
  <si>
    <t>рабочих мест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</si>
  <si>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</si>
  <si>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</si>
  <si>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минута</t>
  </si>
  <si>
    <t>Подпрограмма 2. Мир и согласие. Новые возможности</t>
  </si>
  <si>
    <t>Подпрограмма 3. Эффективное местное самоуправление</t>
  </si>
  <si>
    <t>Подпрограмма 4. Молодежь Подмосковья</t>
  </si>
  <si>
    <t>Подпрограмма 5. Развитие добровольчества (волонтерства) в городском округе Московской области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</si>
  <si>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</si>
  <si>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</si>
  <si>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</si>
  <si>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</si>
  <si>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</si>
  <si>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</si>
  <si>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</si>
  <si>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</si>
  <si>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</si>
  <si>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9.8</t>
  </si>
  <si>
    <t>12.5.</t>
  </si>
  <si>
    <t>Эффективное местное самоуправление</t>
  </si>
  <si>
    <t>Развитие добровольчества (волонтерства) в городском округе Московской области</t>
  </si>
  <si>
    <t>Подпрограмма № 1. Комфортная городская среда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</si>
  <si>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</si>
  <si>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</si>
  <si>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</si>
  <si>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</si>
  <si>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</si>
  <si>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</si>
  <si>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</si>
  <si>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1.  Разработка Генерального плана развития городского округа</t>
  </si>
  <si>
    <t>Подпрограмма 2. Реализация политики пространственного развития городского округа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</si>
  <si>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</si>
  <si>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</si>
  <si>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</si>
  <si>
    <t>Проведены анализы качества воды</t>
  </si>
  <si>
    <t>Проведены наблюдения за состоянием и загрязнением окружающей среды</t>
  </si>
  <si>
    <t>Подпрограмма 4. Развитие лесного хозяйства</t>
  </si>
  <si>
    <t>Завершен капитальный ремонт гидротехнических сооружений, находящихся в муниципальной собственности</t>
  </si>
  <si>
    <t>Проведены работы по очистке прудов от мусора</t>
  </si>
  <si>
    <t>Объем ликвидированных отходов на лесных участках в составе земель лесного фонда</t>
  </si>
  <si>
    <t>куб. м</t>
  </si>
  <si>
    <t>19.3.</t>
  </si>
  <si>
    <t>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</si>
  <si>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Установлены детские, игровые площадки за счет средств местного бюджета</t>
  </si>
  <si>
    <t>Приобретена коммунальная техника</t>
  </si>
  <si>
    <t>Обеспечено содержание дворовых территорий</t>
  </si>
  <si>
    <t>Благоустроены дворовые территории за счет средств муниципального образования Московской области</t>
  </si>
  <si>
    <t>Количество проведенных физкультурных и спортивных  мероприятий</t>
  </si>
  <si>
    <t>Приобретено, установлено, настроено, осуществлен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проведены мероприятия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</si>
  <si>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15.4</t>
  </si>
  <si>
    <t>Развитие архивного дела</t>
  </si>
  <si>
    <t>Приобретено материальных средств резервного фонда для ликвидации чрезвычайных ситуаций муниципального характера (по позициям)</t>
  </si>
  <si>
    <t xml:space="preserve">В спортивные школы олимпийского резерва поставлено новое оборудование и инвентарь  </t>
  </si>
  <si>
    <t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</t>
  </si>
  <si>
    <t xml:space="preserve"> Количество получателей мер социальной поддержки отдельным категориям граждан</t>
  </si>
  <si>
    <t xml:space="preserve"> Количество получателей мер социальной поддержки отдельным категориям граждан, в связи с праздниками, памятными датами</t>
  </si>
  <si>
    <t>Количество проведенных социально значимых   мероприятий, посвященных знаменательным событиям и памятным датам, установленным в Российской Федерации, Московской области, муниципальном образованием</t>
  </si>
  <si>
    <t>Количество проведенных социально значимых   мероприятий  в сфере социальной защиты населения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</si>
  <si>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</si>
  <si>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</si>
  <si>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Количество детей, отдохнувших в лагерях Краснодарского края и в лагере настоящих героев "Патриот"</t>
  </si>
  <si>
    <t>Количество детей, трудоустроенных в период летних каникул</t>
  </si>
  <si>
    <t>Количество детей, отдохнувших в лагерях дневного пребывания, человек</t>
  </si>
  <si>
    <t>Количество детей отдохнувших в оздоровительных центрах Городского округа Подольск</t>
  </si>
  <si>
    <t>единица</t>
  </si>
  <si>
    <t>Проведены работы по установке на объектах культурного наследия, находящихся в собственности Московской области, информационных надписей и обозначений</t>
  </si>
  <si>
    <t>Муниципальные библиотеки Московской области (юридические лица), обновившие книжный фонд</t>
  </si>
  <si>
    <t>Проведены праздничные и культурно-массовые мероприятия, фестивали, конкурсы</t>
  </si>
  <si>
    <t>Организованы и проведены ежегодные профильные конкурсы, фестивали для организаций туристской индустрии</t>
  </si>
  <si>
    <t>Не взимается плата за присмотр и уход за детьми из семей граждан, участвующих в специальной военной операции, в общем числе обратившихся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</si>
  <si>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</t>
  </si>
  <si>
    <t>В муниципальных образовательных организациях дополнительного образования улучшена материально-техническая база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</si>
  <si>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организациях, оплата по которым осуществлена за счет средств муниципального образования Московской области</t>
  </si>
  <si>
    <t>Подпрограмма 2. Развитие водохозяйственного комплекса</t>
  </si>
  <si>
    <t>Подпрограмма 5. Ликвидация накопленного вреда окружающей среде</t>
  </si>
  <si>
    <t>Количество резидентов, привлечённых на территорию индустриальных (промышленных) парков (за отчетный год)</t>
  </si>
  <si>
    <t>Количество организаций, осуществляющих деятельность в сфере науки, технологии, техники и инноваций в целях реализации научных, научно-технических и инновационных проектов</t>
  </si>
  <si>
    <t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</t>
  </si>
  <si>
    <t>Количество субъектов МСП, осуществляющие деятельность в сфере социального предпринимательства, получивших муниципальную поддержку</t>
  </si>
  <si>
    <t>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городских округов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автоматах).</t>
  </si>
  <si>
    <t>Организованы и проведены ярмарки</t>
  </si>
  <si>
    <t>Нестационарные торговые объекты размещены на основании схем размещения нестационарных торговых объектов и договоров я (нарастающим итогом)</t>
  </si>
  <si>
    <t>Организованы и проведены мероприятия за счет средств бюджета муниципального образования</t>
  </si>
  <si>
    <t>Предоставлены места без проведения аукционов на льготных условиях или на безвозмездной основе</t>
  </si>
  <si>
    <t>Предоставлены места без проведения торгов на льготных условиях при организации мобильной торговли</t>
  </si>
  <si>
    <t>Объекты дорожного и придорожного сервиса приведены в соответствие требованиям, нормам и стандартам действующего законодательства (нарастающим итогом)</t>
  </si>
  <si>
    <t>Поступило количество обращений и жалоб по вопросам защиты прав потребителей</t>
  </si>
  <si>
    <t>Количество обращений в суды по вопросам защиты прав потребителей</t>
  </si>
  <si>
    <t>Построены и реконструированы объекты водоснабжения муниципальной собственности</t>
  </si>
  <si>
    <t>Приобретено и введено в эксплуатацию, капитально отремонтировано объекты очистки сточных вод</t>
  </si>
  <si>
    <t>Построены и реконструированы объекты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</si>
  <si>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</t>
  </si>
  <si>
    <t>Капитально отремонтированы сети теплоснабжения муниципальной собственности</t>
  </si>
  <si>
    <t>Количество приборов учета, установленных в зданиях, строениях, сооружениях органов местного самоуправления и муниципальных учреждений</t>
  </si>
  <si>
    <t>Количество многоквартирных домов, в которых установлены общедомовые приборы учета энергетических ресурсов</t>
  </si>
  <si>
    <t>Количество многоквартирных домов, которым присвоен класс энергетической эффективности</t>
  </si>
  <si>
    <t>Информационные материалы изготовлены и размещены в сетевых изданиях</t>
  </si>
  <si>
    <t>Осуществлено изготовление и распространение телематериалов об основных событиях социально-экономического развития, общественно-политической жизни, освещение деятельности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</si>
  <si>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</t>
  </si>
  <si>
    <t>Информационные материалы изготовлены и размещены в печатных СМИ</t>
  </si>
  <si>
    <t>Рекламные конструкции размещены в соответствии со схемой размещения рекламных конструкций Московской области</t>
  </si>
  <si>
    <t>Проведены фестивали национальных культур</t>
  </si>
  <si>
    <t>Проведены форумы, круглые столы, направленные на укрепление гражданского единства и гармонизацию межнациональных и межконфессиональных отношений</t>
  </si>
  <si>
    <t>Проведены мероприятия по сохранению и поддержке русского языка как государственного языка Российской Федерации</t>
  </si>
  <si>
    <t>Проведены семинары с иностранными гражданами по социально-культурной адаптации и интеграции иностранных граждан</t>
  </si>
  <si>
    <t>Проведены беседы и встречи с иностранными гражданами на территории крупных предприятий и логистических центров Московской области с привлечением духовных представителей мусульманских религиозных организаций</t>
  </si>
  <si>
    <t>Проекты, с дополнительным финансированием за счет средств местного бюджета (не в рамках проекта инициативного бюджетирования)</t>
  </si>
  <si>
    <t xml:space="preserve">Проведены мероприятия по гражданско-патриотическому и духовно-нравственному воспитанию молодежи </t>
  </si>
  <si>
    <t>Проведены мероприятия по обучению, переобучению, повышению квалификации и обмену опытом специалистов</t>
  </si>
  <si>
    <t>Проведены мероприятия по обеспечению занятости несовершеннолетних</t>
  </si>
  <si>
    <t>Проведены мероприятия по поддержке молодежных творческих инициатив, вовлечению молодежи в инновационную деятельность, научно-техническое творчество</t>
  </si>
  <si>
    <t>Проведены мероприятия, направленные на популяризацию добровольчества (волонтерства)</t>
  </si>
  <si>
    <t>Количество граждан Российской Федерации, иностранным гражданам и лицам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которым оказана социальная поддержка</t>
  </si>
  <si>
    <t>Количество СО НКО, которым оказана финансовая поддержка в сфере социальной защиты населения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</si>
  <si>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</t>
  </si>
  <si>
    <t xml:space="preserve">Издание буклетов, плакатов </t>
  </si>
  <si>
    <t>Количество установленных светофорных объектов</t>
  </si>
  <si>
    <t>едениц</t>
  </si>
  <si>
    <t>семья</t>
  </si>
  <si>
    <t>Количество установленных плоскостных спортивных сооружений</t>
  </si>
  <si>
    <t>Количество установленных в муниципальных образованиях Московской области модульных спортивных сооружений</t>
  </si>
  <si>
    <t>Доля руководителей и тренеров-преподавателей Организаций дополнительного образования, получивших стимулирующие выплаты за счет средств иного межбюджетного трансферта, в общей численности руководителей и тренеров-преподавателей Организаций дополнительного образования, которым предусмотрены стимулирующие выплаты</t>
  </si>
  <si>
    <t xml:space="preserve"> Количество созданных «умных» спортивных площадок</t>
  </si>
  <si>
    <t>за январь - март 2025 года</t>
  </si>
  <si>
    <t>Отчетный 2025 год</t>
  </si>
  <si>
    <t>Обеспечены жильем молодые семьи</t>
  </si>
  <si>
    <t>Тысяча семей</t>
  </si>
  <si>
    <t xml:space="preserve"> Обеспечены дети-сироты и дети, оставшиеся без попечения родителей, лица из числа детей-сирот и детей, оставшихся без попечения родителей, а также лица,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жилыми помещениями, в отчетном финансовом году</t>
  </si>
  <si>
    <t>Численность детей-сирот и детей, оставшихся без попечения родителей, лиц из числа детей-сирот и детей, оставшихся без попечения родителей в возрасте от 18 до 22 лет включительно, реализовавших жилищный сертификат и единовременную социальную выплату в отчетном финансовом году</t>
  </si>
  <si>
    <t>Количество участников I этапа подпрограммы 4, получивших финансовую помощь, предоставляемую для погашения основного долга по ипотечному жилищному кредиту</t>
  </si>
  <si>
    <t>Получили государственную поддержку по обеспечению жилыми помещениями за счет средств федерального бюджета ветераны и инвалиды Великой Отечественной войны, члены семей погибших (умерших) инвалидов и участников Великой Отечественной войны</t>
  </si>
  <si>
    <t>Получили государственную поддержку по обеспечению жилыми помещениями за счет средств федерального бюджета инвалиды и ветераны боевых действий, члены семей погибших (умерших) инвалидов и ветеранов боевых действий</t>
  </si>
  <si>
    <t>Получили государственную поддержку по обеспечению жилыми помещениями за счет средств федерального бюджета инвалиды и семьи, имеющие детей-инвалидов</t>
  </si>
  <si>
    <t>Получили свидетельство о праве на получение жилищной субсидии на приобретение жилого помещения или строительство индивидуального жилого дома многодетные семьи</t>
  </si>
  <si>
    <t>Количество квадратных метров расселенного аварийного жилищного фонда</t>
  </si>
  <si>
    <t>Тысяча квадратных метров</t>
  </si>
  <si>
    <t>Подпрограмма 4. 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</si>
  <si>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Количество граждан, расселенных из непригодного для проживания жилищного фонда, признанного аварийным после 01.01.2017 года, расселенного по Подпрограмме 4</t>
  </si>
  <si>
    <t>Тысяча человек</t>
  </si>
  <si>
    <t>Проведены публичные слушаний по проекту генерального плана (внесение изменений в генеральный план) муниципального образования</t>
  </si>
  <si>
    <t>Утвержден в актуальной версии генеральный плана (внесение изменений в генеральный план) муниципального образования</t>
  </si>
  <si>
    <t xml:space="preserve"> Утверждена карта планируемого размещения объектов местного значения муниципального образования</t>
  </si>
  <si>
    <t>Проведены публичные слушания по проекту Правил землепользования и застройки (внесение изменений в Правила землепользования и застройки) муниципального образования</t>
  </si>
  <si>
    <t>Утверждены в актуальной версии Правила землепользования и застройки муниципального образования (внесение изменений в Правила землепользования и застройки)</t>
  </si>
  <si>
    <t>Разработаны в актуальной версии нормативы градостроительного проектирования муниципального образования</t>
  </si>
  <si>
    <t>Утверждены в актуальной версии нормативы градостроительного проектирования муниципального образования</t>
  </si>
  <si>
    <t>Ликвидированы самовольные, недостроенные и аварийные объекты на территории муниципального образования</t>
  </si>
  <si>
    <t>Проведены работы по разработке проектной документации по сохранению объектов культурного наследия, находящихся в собственности муниципальных образований</t>
  </si>
  <si>
    <t>Проведены работы по сохранению объектов культурного наследия, находящихся в собственности муниципальных образований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</si>
  <si>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</t>
  </si>
  <si>
    <t>Осуществлена поставка товаров, работ, услуг в целях модернизации (развития) материально-технической базы муниципальных музеев</t>
  </si>
  <si>
    <t xml:space="preserve"> Выполнены работы по обеспечению пожарной безопасности муниципальных музеев Московской области</t>
  </si>
  <si>
    <t>Проведены работы по текущему ремонту муниципальных музеях Московской области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</si>
  <si>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</t>
  </si>
  <si>
    <t>Проведены работы по текущему ремонту муниципальных библиотеках Московской области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</si>
  <si>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</t>
  </si>
  <si>
    <t xml:space="preserve">Выполнены работы по обеспечению пожарной безопасности муниципальных культурно-досуговых организаций и учреждений культуры 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</si>
  <si>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</t>
  </si>
  <si>
    <t>Проведен текущий ремонт муниципальных культурно-досуговых учреждений культуры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</si>
  <si>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</si>
  <si>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</t>
  </si>
  <si>
    <t>Оснащены образовательные учреждения в сфере культуры (детские школы искусств по видам искусств и училищ) музыкальными инструментами</t>
  </si>
  <si>
    <t>Проведен текущий ремонт муниципальных организаций дополнительного образования сферы культуры</t>
  </si>
  <si>
    <t>Завершены работы по обеспечению пожарной безопасности в организациях дополнительного образования сферы культуры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</si>
  <si>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</si>
  <si>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</t>
  </si>
  <si>
    <t xml:space="preserve"> 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</si>
  <si>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 xml:space="preserve">
Строительство и капитальный ремонт объектов социальной инфраструктуры</t>
  </si>
  <si>
    <t>Строительство (реконструкция), капитальный ремонт объектов культуры</t>
  </si>
  <si>
    <t>Строительство (реконструкция), капитальный ремонт объектов образования</t>
  </si>
  <si>
    <t>18.3.</t>
  </si>
  <si>
    <t>Обеспечен подвоз обучающихся к месту обучения в муниципальные общеобразовательные организации в Московской области за счет средств местного бюджета</t>
  </si>
  <si>
    <t xml:space="preserve"> 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</t>
  </si>
  <si>
    <t>Проведение текущего ремонта учреждений дошкольного образования</t>
  </si>
  <si>
    <t>Обеспечена деятельность муниципальных учре-ждений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</si>
  <si>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Содержание имущества и проведение текущего ремонта общеобразовательных организаций</t>
  </si>
  <si>
    <t>Осуществлена профессиональная физическая  охрана муниципальных учреждений дошкольного образования</t>
  </si>
  <si>
    <t>Доля обучающихся, обеспеченных питанием в общеобразовательных организациях</t>
  </si>
  <si>
    <t>Доля 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</t>
  </si>
  <si>
    <t xml:space="preserve"> Доля работников муниципальных дошкольных образовательных организаций, и  муниципальных общеобразовательных организаций, получивших ежемесячную доплату за напряженный труд, в общей численности работников такой категории, процентзовательных организаций, получивших ежемесячную доплату за напряженный труд, в общей численности работников такой категории</t>
  </si>
  <si>
    <t>Обеспечены питанием обучающиеся в муниципальных общеобразовательных организациях в Московской области</t>
  </si>
  <si>
    <t xml:space="preserve"> Доля детодней, в которые отдельные категории обучающихся по очной форме обучения частных общеобразовательных организаций в Московской области получали бесплатное питание, в общем количестве детодней, в которые отдельные категории обучающихся по очной форме в частных общеобразовательных организациях в Московской области посещали образовательную организацию</t>
  </si>
  <si>
    <t>Обеспечение бесплатным горячим питанием обучающихся, получающих начальное общее образование в муниципальных образовательных организациях</t>
  </si>
  <si>
    <t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</si>
  <si>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Созданы условия для получения детьми-инвалидами качественно-го образования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</si>
  <si>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Оснащены предметные кабинеты общеобразовательных организаций средствами обучения и воспитания</t>
  </si>
  <si>
    <t xml:space="preserve"> В государственных и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</si>
  <si>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Обеспечены выплаты денежного вознаграждения за классное руководство, предоставляемые педагогическим работникам государственных образовательных организаций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</si>
  <si>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</si>
  <si>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Осуществлена физическая профессиональная охрана муниципальных учреждений дошкольного образования</t>
  </si>
  <si>
    <t>Доля охвата функционирования модели персони-фицированного финансирования дополнительного образования детей</t>
  </si>
  <si>
    <t>Количество мероприятий по профилактике терроризма, экстремизма</t>
  </si>
  <si>
    <t>Обучено должностных лиц по вопросам предупреждения и ликвидации чрезвычайных ситуаций и гражданской обороны</t>
  </si>
  <si>
    <t>Оборудовано учебно-консультационных пунктов</t>
  </si>
  <si>
    <t>Количество пожарных водоемов</t>
  </si>
  <si>
    <t>Количество обученного населения мерам пожарной безопасности, чел.</t>
  </si>
  <si>
    <t>Миллион рублей</t>
  </si>
  <si>
    <t>Произведено молока в хозяйствах всех категорий</t>
  </si>
  <si>
    <t>Тысяча тонн</t>
  </si>
  <si>
    <t>Проведены экологические мероприятия</t>
  </si>
  <si>
    <t>Разработана документация для эксплуатации гидротехнических сооружений, находящихся в собственности муниципального образования</t>
  </si>
  <si>
    <t>Разработана проектная документация на капитальный ремонт гидротехнических сооружений</t>
  </si>
  <si>
    <t>Проведены обследования и выполнены работы (услуги) по содержанию гидротехнических сооружений</t>
  </si>
  <si>
    <t>Ликвидированы несанкционированные свалки</t>
  </si>
  <si>
    <t>Разработана проектная документация на ликвидацию накопленного вреда окружающей среде</t>
  </si>
  <si>
    <t>Предприятия муниципальных образований, осуществившие промышленные экскурсии (за отчетный год)</t>
  </si>
  <si>
    <t>Привлечены инвесторы на территорию муниципальных образований Московской области (за отчетный год)</t>
  </si>
  <si>
    <t>Обеспечено плановое значение доли несостоявшихся закупок от общего количества конкурентных закупок</t>
  </si>
  <si>
    <t>Обеспечено плановое значение доли обоснованных, частично обоснованных жалоб</t>
  </si>
  <si>
    <t>Обеспечено плановое значение среднего количества участников закупок (нарастающим итогом)</t>
  </si>
  <si>
    <t>Обеспечено плановое значение доли общей экономии денежных средств по результатам осуществления закупок</t>
  </si>
  <si>
    <t>Обеспечено плановое значение доли стоимости контрактов, заключенных с единственным поставщиком по несостоявшимся закупкам</t>
  </si>
  <si>
    <t>Обеспечено плановое значение доли закупок среди субъектов малого предпринимательства, социально ориентированных некоммерческих организаций</t>
  </si>
  <si>
    <t>Достигнуты плановые значения ключевых показателей развития конкуренции на товарных рынках муниципального образования Московской области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</si>
  <si>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</t>
  </si>
  <si>
    <t>Информационные материалы изготовлены и размещены в социальных сетях, мессенджерах, направленны по электронной почте, смс (адресная рассылка)</t>
  </si>
  <si>
    <t>Осуществлено издание печатного СМИ с нормативно правовыми актами и официальной информацией муниципального образования Московской области. Печатный лист</t>
  </si>
  <si>
    <t>Осуществлено издание печатной продукции о социально значимых вопросах в деятельности органов местного само-управления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</si>
  <si>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Проведены мероприятия, которым обеспечено праздничное/тематическое оформление на территории муниципального образования Московской области</t>
  </si>
  <si>
    <t>Проведены рекламно-информационные кампании в муниципальном образовании Московской области</t>
  </si>
  <si>
    <t xml:space="preserve">Проекты, реализованные на основании заявок жителей Московской области в рамках применения практик инициативного бюджетирования
</t>
  </si>
  <si>
    <t>Благоустроены зоны для досуга и отдыха в парках культуры и отдыха</t>
  </si>
  <si>
    <t>Разработаны архитектурно-планировочные концепции и проектно-сметная документация по благоустройству общественных территорий</t>
  </si>
  <si>
    <t>Благоустроены общественные территории с привлечением дополнительных средств из местного бюджета, направленных на благоустройство общественных территорий с использованием средств федерального бюджета и бюджета Московской области</t>
  </si>
  <si>
    <t>Осуществлен авторский надзор за выполнением работ на объектах благоустройства</t>
  </si>
  <si>
    <t>Осуществлен строительный контроль на объектах благоустройства</t>
  </si>
  <si>
    <t>Проведена проверка достоверности определения сметной стоимости</t>
  </si>
  <si>
    <t>Подготовлено асфальтобетонное покрытие под детские, игровые площадки</t>
  </si>
  <si>
    <t>Количество объектов устройства наружного освещения (Светлый город)</t>
  </si>
  <si>
    <t>Благоустроены общественные территории</t>
  </si>
  <si>
    <t>Благоустроены общественные территории, площадью менее 0,5 га</t>
  </si>
  <si>
    <t>Благоустроены детские скверы</t>
  </si>
  <si>
    <t>В муниципальных образованиях созданы административные комиссии, уполномоченные рассматривать дела об административных правонарушениях в сфере благоустройства</t>
  </si>
  <si>
    <t>Выполнено устройство и модернизация контейнерных площадок</t>
  </si>
  <si>
    <t>Обеспечено содержание общественных пространств (за исключением парков культуры и отдыха)</t>
  </si>
  <si>
    <t>Обеспечено содержание парков культуры и отдыха</t>
  </si>
  <si>
    <t>Обеспечено содержание внутриквартальных проездов</t>
  </si>
  <si>
    <t>Объем ликвидированных навалов мусора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</si>
  <si>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</t>
  </si>
  <si>
    <t>Созданы и отремонтированы пешеходные коммуникации на дворовых территориях и общественных пространствах</t>
  </si>
  <si>
    <t>Демонтировано детских игровых площадок, в рамках реализации мероприятия Замена и модернизация детских игровых площадок (Демонтаж, освещение, видеонаблюдение)</t>
  </si>
  <si>
    <t>Установлено видеокамер, в рамках реализации мероприятия Замена и модернизация детских игровых площадок (Демонтаж, освещение, видеонаблюдение)</t>
  </si>
  <si>
    <t>Установлено светильников, в рамках реализации мероприятия Замена и модернизация детских игровых площадок (Демонтаж, освещение, видеонаблюдение)</t>
  </si>
  <si>
    <t>Установлено детских игровых площадок, в рамках реализации мероприятия Замена и модернизация детских игровых площадок (Установка ДИП)</t>
  </si>
  <si>
    <t>Модернизированы детские игровые площадки, установленные ранее с привлечением средств бюджета Московской области</t>
  </si>
  <si>
    <t>Подготовлено твердое основание под детские игровые площадки с пешеходными дорожками</t>
  </si>
  <si>
    <t>Выполнено устройство и (или) модернизация систем наружного освещения</t>
  </si>
  <si>
    <t>Выполнены демонтажные работы (игровое оборудование, малые архитектурные формы, резиновое покрытие, твердое основание)</t>
  </si>
  <si>
    <t>Количество установленных камер видеонаблюдения, подключенных к системе «Безопасный регион»</t>
  </si>
  <si>
    <t>Осуществлен строительный контроль на объектах благоустройства (ДИП)</t>
  </si>
  <si>
    <t>Завершены аварийно-восстановительные работы в многоквартирных домах</t>
  </si>
  <si>
    <t>Количество отремонтированных подъездов в многоквартирных домах</t>
  </si>
  <si>
    <t>Выполнен ремонт дворовых территорий</t>
  </si>
  <si>
    <t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осуществлено мероприятие по технической поддержке и обеспечению работоспособности</t>
  </si>
  <si>
    <t>Домохозяйства обеспечены широкополосным доступом в сеть Интернет</t>
  </si>
  <si>
    <t>Населенные пункты обеспечены широкополосным доступом в сеть Интернет</t>
  </si>
  <si>
    <t>ОМСУ обеспечены широкополосным доступом в сеть Интернет, телефонной связью, иными услугами электросвязи</t>
  </si>
  <si>
    <t>ОМСУ подключены к ЕИМТС Правительства Московской области</t>
  </si>
  <si>
    <t>ОМСУ обеспечены оборудованием, а также его техническим сопровождением</t>
  </si>
  <si>
    <t>Организации дошкольного, начального общего, основного общего и среднего общего образования, находящиеся в ведении ОМСУ, обеспечены доступом в информационно-телекоммуникационную сеть «Интернет»</t>
  </si>
  <si>
    <t>Обеспечено соответствие объектов информатизации требованиям о защите информации ограниченного доступа, не составляющей государственную тайну (единица)</t>
  </si>
  <si>
    <t xml:space="preserve">ОМСУ обеспечены программными продуктами согласно заявленной потребности </t>
  </si>
  <si>
    <t>Обеспечено функционирование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</t>
  </si>
  <si>
    <t>Муниципальные учреждения культуры обеспечены доступом в информационно-телекоммуникационную сеть Интернет</t>
  </si>
  <si>
    <t>Обеспечено обновление и техническое обслуживание (ремонт) средств (программного обеспечения и оборудования), приобретённых на реализацию мероприятий в сфере цифровой образовательной среды</t>
  </si>
  <si>
    <t>Капитально отремонтированы объекты теплоснабжения муниципальной собственности</t>
  </si>
  <si>
    <t>Построены и реконструированы обьекты коммунальной инфраструктуры муниципальной собственности в рамках Федерального проекта «Модернизация коммунальной инфраструктуры</t>
  </si>
  <si>
    <t>Отремонтированы обьекты коммунальной инфраструктуры муниципальной собственности в рамках Федерального проекта «Модернизация коммунальной инфраструктуры</t>
  </si>
  <si>
    <t>Установлены и подключены дизель генераторные установки на специализированных площадках</t>
  </si>
  <si>
    <t>Ресурсоснабжающие организации, получившие комплексное экологическое разрешение</t>
  </si>
  <si>
    <t xml:space="preserve"> Приобретена специализированная техника для аварийных бригад</t>
  </si>
  <si>
    <t>14.3</t>
  </si>
  <si>
    <t>Безопасность дорожного движения</t>
  </si>
  <si>
    <t>Издано листовок, учебных пособий</t>
  </si>
  <si>
    <t>Подпрограмма 2. Строительство (реконструкция), капитальный ремонт объектов культуры</t>
  </si>
  <si>
    <t>Проведен капитальный ремонт, технически переоснащены и благоустроены территории муниципальных объектов культуры</t>
  </si>
  <si>
    <t>Капитально отремонтированы объекты культурно-досуговых учреждений муниципальных образований Московской области</t>
  </si>
  <si>
    <t>Подпрограмма 2. Обеспечение мероприятий по защите населения и территорий от чрезвычайных ситуаций</t>
  </si>
  <si>
    <t>Подпрограмма 3. Безопасность дорожного движения</t>
  </si>
  <si>
    <t>Количество установленных перильных ограждений, единиц. п.метр</t>
  </si>
  <si>
    <t>Количество установленных дорожных знаков, единиц.</t>
  </si>
  <si>
    <t>Количество выполненных работ по устройству ИДН, единиц.</t>
  </si>
  <si>
    <t>Обеспечение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пассажиров,  %</t>
  </si>
  <si>
    <t>Сводный оперативный отчет
о ходе реализации мероприятий муниципальных программ Городского округа Подольск
за январь - март 2025 года</t>
  </si>
  <si>
    <t xml:space="preserve">Осуществлено развитие и сопровождение муниципальных информационных систем обеспечения деятельности ОМСУ муниципального образования Московской области
</t>
  </si>
  <si>
    <t xml:space="preserve">Обеспечено функционирование муниципальных информационных систем обеспечения деятельности ОМСУ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</si>
</sst>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;[Red]0.0"/>
    <numFmt numFmtId="167" formatCode="0;[Red]0"/>
  </numFmts>
  <fonts count="24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2E2E2E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4" fillId="0" borderId="0">
      <protection locked="0"/>
    </xf>
  </cellStyleXfs>
  <cellXfs count="369">
    <xf numFmtId="0" fontId="0" fillId="0" borderId="0" xfId="0"/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9" xfId="0" applyNumberFormat="1" applyFont="1" applyFill="1" applyBorder="1" applyAlignment="1" applyProtection="1">
      <alignment horizontal="left" vertical="top" wrapText="1"/>
      <protection locked="0"/>
    </xf>
    <xf numFmtId="165" fontId="9" fillId="0" borderId="19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NumberFormat="1" applyFont="1" applyFill="1" applyBorder="1" applyAlignment="1" applyProtection="1">
      <alignment horizontal="left" vertical="top" wrapText="1"/>
      <protection locked="0"/>
    </xf>
    <xf numFmtId="165" fontId="0" fillId="0" borderId="0" xfId="0" applyNumberFormat="1"/>
    <xf numFmtId="0" fontId="0" fillId="0" borderId="0" xfId="0" applyBorder="1"/>
    <xf numFmtId="0" fontId="11" fillId="2" borderId="0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165" fontId="9" fillId="0" borderId="32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44" xfId="0" applyFont="1" applyBorder="1" applyAlignment="1">
      <alignment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0" fillId="0" borderId="4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3" borderId="0" xfId="0" applyFont="1" applyFill="1"/>
    <xf numFmtId="0" fontId="12" fillId="0" borderId="0" xfId="0" applyFont="1" applyFill="1"/>
    <xf numFmtId="0" fontId="10" fillId="0" borderId="44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0" fillId="2" borderId="0" xfId="0" applyFont="1" applyFill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top" wrapText="1"/>
    </xf>
    <xf numFmtId="164" fontId="10" fillId="0" borderId="9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165" fontId="8" fillId="0" borderId="16" xfId="0" applyNumberFormat="1" applyFont="1" applyFill="1" applyBorder="1" applyAlignment="1" applyProtection="1">
      <alignment horizontal="center" vertical="center"/>
      <protection locked="0"/>
    </xf>
    <xf numFmtId="164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165" fontId="9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3" fillId="0" borderId="20" xfId="0" applyFont="1" applyFill="1" applyBorder="1" applyAlignment="1">
      <alignment vertical="top" wrapText="1"/>
    </xf>
    <xf numFmtId="165" fontId="9" fillId="0" borderId="2" xfId="0" applyNumberFormat="1" applyFont="1" applyFill="1" applyBorder="1" applyAlignment="1" applyProtection="1">
      <alignment horizontal="center" vertical="center"/>
      <protection locked="0"/>
    </xf>
    <xf numFmtId="165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/>
    <xf numFmtId="0" fontId="0" fillId="0" borderId="16" xfId="0" applyFill="1" applyBorder="1"/>
    <xf numFmtId="0" fontId="2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165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3" fillId="0" borderId="28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 applyProtection="1">
      <alignment horizontal="center" vertical="center"/>
      <protection locked="0"/>
    </xf>
    <xf numFmtId="165" fontId="9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wrapText="1"/>
    </xf>
    <xf numFmtId="0" fontId="3" fillId="0" borderId="29" xfId="0" applyFont="1" applyFill="1" applyBorder="1" applyAlignment="1">
      <alignment vertical="top" wrapText="1"/>
    </xf>
    <xf numFmtId="165" fontId="9" fillId="0" borderId="9" xfId="0" applyNumberFormat="1" applyFont="1" applyFill="1" applyBorder="1" applyAlignment="1" applyProtection="1">
      <alignment horizontal="center" vertical="center"/>
      <protection locked="0"/>
    </xf>
    <xf numFmtId="165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/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/>
    <xf numFmtId="165" fontId="8" fillId="0" borderId="4" xfId="0" applyNumberFormat="1" applyFont="1" applyFill="1" applyBorder="1" applyAlignment="1" applyProtection="1">
      <alignment horizontal="center" vertical="center"/>
      <protection locked="0"/>
    </xf>
    <xf numFmtId="164" fontId="8" fillId="0" borderId="23" xfId="0" applyNumberFormat="1" applyFont="1" applyFill="1" applyBorder="1" applyAlignment="1" applyProtection="1">
      <alignment horizontal="center" vertical="center"/>
      <protection locked="0"/>
    </xf>
    <xf numFmtId="164" fontId="9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top" wrapText="1"/>
    </xf>
    <xf numFmtId="164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165" fontId="8" fillId="0" borderId="11" xfId="0" applyNumberFormat="1" applyFont="1" applyFill="1" applyBorder="1" applyAlignment="1" applyProtection="1">
      <alignment horizontal="center" vertical="center"/>
      <protection locked="0"/>
    </xf>
    <xf numFmtId="165" fontId="8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>
      <alignment vertical="top" wrapText="1"/>
    </xf>
    <xf numFmtId="4" fontId="15" fillId="0" borderId="1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165" fontId="9" fillId="0" borderId="34" xfId="0" applyNumberFormat="1" applyFont="1" applyFill="1" applyBorder="1" applyAlignment="1" applyProtection="1">
      <alignment horizontal="center" vertical="center"/>
      <protection locked="0"/>
    </xf>
    <xf numFmtId="164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Fill="1" applyBorder="1"/>
    <xf numFmtId="165" fontId="8" fillId="0" borderId="37" xfId="0" applyNumberFormat="1" applyFont="1" applyFill="1" applyBorder="1" applyAlignment="1" applyProtection="1">
      <alignment horizontal="center" vertical="center"/>
      <protection locked="0"/>
    </xf>
    <xf numFmtId="165" fontId="8" fillId="0" borderId="35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vertical="top" wrapText="1"/>
    </xf>
    <xf numFmtId="0" fontId="2" fillId="0" borderId="2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2" fillId="0" borderId="15" xfId="0" applyFont="1" applyFill="1" applyBorder="1" applyAlignment="1"/>
    <xf numFmtId="165" fontId="12" fillId="0" borderId="16" xfId="0" applyNumberFormat="1" applyFont="1" applyFill="1" applyBorder="1" applyAlignment="1">
      <alignment horizontal="center" vertical="center" wrapText="1"/>
    </xf>
    <xf numFmtId="165" fontId="12" fillId="0" borderId="17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30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vertical="top" wrapText="1"/>
    </xf>
    <xf numFmtId="0" fontId="0" fillId="0" borderId="31" xfId="0" applyFill="1" applyBorder="1"/>
    <xf numFmtId="165" fontId="10" fillId="0" borderId="7" xfId="0" applyNumberFormat="1" applyFont="1" applyFill="1" applyBorder="1" applyAlignment="1">
      <alignment horizontal="center" vertical="center" wrapText="1"/>
    </xf>
    <xf numFmtId="164" fontId="10" fillId="0" borderId="32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top" wrapText="1"/>
    </xf>
    <xf numFmtId="164" fontId="12" fillId="0" borderId="6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 applyProtection="1">
      <alignment vertical="top"/>
      <protection locked="0"/>
    </xf>
    <xf numFmtId="0" fontId="2" fillId="2" borderId="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top" wrapText="1"/>
    </xf>
    <xf numFmtId="0" fontId="0" fillId="2" borderId="16" xfId="0" applyFill="1" applyBorder="1"/>
    <xf numFmtId="0" fontId="2" fillId="2" borderId="3" xfId="0" applyFont="1" applyFill="1" applyBorder="1" applyAlignment="1">
      <alignment horizontal="left" vertical="top" wrapText="1"/>
    </xf>
    <xf numFmtId="0" fontId="0" fillId="2" borderId="3" xfId="0" applyFill="1" applyBorder="1"/>
    <xf numFmtId="0" fontId="2" fillId="2" borderId="15" xfId="0" applyFont="1" applyFill="1" applyBorder="1"/>
    <xf numFmtId="0" fontId="4" fillId="2" borderId="1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2" fontId="0" fillId="0" borderId="0" xfId="0" applyNumberFormat="1"/>
    <xf numFmtId="0" fontId="21" fillId="0" borderId="0" xfId="0" applyFont="1" applyFill="1"/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center" vertical="top"/>
      <protection locked="0"/>
    </xf>
    <xf numFmtId="0" fontId="3" fillId="2" borderId="19" xfId="0" applyFont="1" applyFill="1" applyBorder="1" applyAlignment="1">
      <alignment vertical="top" wrapText="1"/>
    </xf>
    <xf numFmtId="0" fontId="2" fillId="0" borderId="48" xfId="0" applyFont="1" applyFill="1" applyBorder="1"/>
    <xf numFmtId="0" fontId="4" fillId="0" borderId="49" xfId="0" applyFont="1" applyFill="1" applyBorder="1" applyAlignment="1">
      <alignment horizontal="left" vertical="top" wrapText="1"/>
    </xf>
    <xf numFmtId="0" fontId="3" fillId="0" borderId="50" xfId="0" applyFont="1" applyFill="1" applyBorder="1" applyAlignment="1">
      <alignment vertical="top" wrapText="1"/>
    </xf>
    <xf numFmtId="0" fontId="3" fillId="0" borderId="38" xfId="0" applyFont="1" applyFill="1" applyBorder="1" applyAlignment="1">
      <alignment vertical="top" wrapText="1"/>
    </xf>
    <xf numFmtId="0" fontId="3" fillId="0" borderId="51" xfId="0" applyFont="1" applyFill="1" applyBorder="1" applyAlignment="1">
      <alignment vertical="top" wrapText="1"/>
    </xf>
    <xf numFmtId="0" fontId="4" fillId="0" borderId="37" xfId="0" applyFont="1" applyFill="1" applyBorder="1" applyAlignment="1">
      <alignment horizontal="left" vertical="top" wrapText="1"/>
    </xf>
    <xf numFmtId="0" fontId="0" fillId="0" borderId="37" xfId="0" applyFill="1" applyBorder="1"/>
    <xf numFmtId="166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top" wrapText="1"/>
    </xf>
    <xf numFmtId="165" fontId="12" fillId="0" borderId="53" xfId="0" applyNumberFormat="1" applyFont="1" applyFill="1" applyBorder="1" applyAlignment="1">
      <alignment horizontal="center" vertical="center"/>
    </xf>
    <xf numFmtId="164" fontId="12" fillId="0" borderId="54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6" fillId="0" borderId="19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 applyProtection="1">
      <alignment horizontal="center" vertical="center"/>
      <protection locked="0"/>
    </xf>
    <xf numFmtId="165" fontId="9" fillId="0" borderId="23" xfId="0" applyNumberFormat="1" applyFont="1" applyFill="1" applyBorder="1" applyAlignment="1" applyProtection="1">
      <alignment horizontal="center" vertical="center"/>
      <protection locked="0"/>
    </xf>
    <xf numFmtId="165" fontId="8" fillId="0" borderId="23" xfId="0" applyNumberFormat="1" applyFont="1" applyFill="1" applyBorder="1" applyAlignment="1" applyProtection="1">
      <alignment horizontal="center" vertical="center"/>
      <protection locked="0"/>
    </xf>
    <xf numFmtId="165" fontId="9" fillId="0" borderId="11" xfId="0" applyNumberFormat="1" applyFont="1" applyFill="1" applyBorder="1" applyAlignment="1" applyProtection="1">
      <alignment horizontal="center" vertical="center"/>
      <protection locked="0"/>
    </xf>
    <xf numFmtId="165" fontId="9" fillId="0" borderId="24" xfId="0" applyNumberFormat="1" applyFont="1" applyFill="1" applyBorder="1" applyAlignment="1" applyProtection="1">
      <alignment horizontal="center" vertical="center"/>
      <protection locked="0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164" fontId="9" fillId="0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165" fontId="8" fillId="0" borderId="31" xfId="0" applyNumberFormat="1" applyFont="1" applyFill="1" applyBorder="1" applyAlignment="1" applyProtection="1">
      <alignment horizontal="center" vertical="center"/>
      <protection locked="0"/>
    </xf>
    <xf numFmtId="165" fontId="9" fillId="0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>
      <alignment horizontal="center" vertical="center" wrapText="1"/>
    </xf>
    <xf numFmtId="165" fontId="9" fillId="0" borderId="16" xfId="0" applyNumberFormat="1" applyFont="1" applyFill="1" applyBorder="1" applyAlignment="1" applyProtection="1">
      <alignment horizontal="center" vertical="center"/>
      <protection locked="0"/>
    </xf>
    <xf numFmtId="164" fontId="9" fillId="0" borderId="17" xfId="0" applyNumberFormat="1" applyFont="1" applyFill="1" applyBorder="1" applyAlignment="1" applyProtection="1">
      <alignment horizontal="center" vertical="center"/>
      <protection locked="0"/>
    </xf>
    <xf numFmtId="165" fontId="10" fillId="0" borderId="5" xfId="0" applyNumberFormat="1" applyFont="1" applyFill="1" applyBorder="1" applyAlignment="1">
      <alignment horizontal="center" vertical="center" wrapText="1"/>
    </xf>
    <xf numFmtId="164" fontId="10" fillId="0" borderId="33" xfId="0" applyNumberFormat="1" applyFont="1" applyFill="1" applyBorder="1" applyAlignment="1">
      <alignment horizontal="center" vertical="center" wrapText="1"/>
    </xf>
    <xf numFmtId="164" fontId="12" fillId="0" borderId="17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0" fillId="0" borderId="1" xfId="0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0" fontId="22" fillId="0" borderId="0" xfId="0" applyFont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top" wrapText="1"/>
    </xf>
    <xf numFmtId="165" fontId="8" fillId="0" borderId="34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" fontId="8" fillId="0" borderId="55" xfId="0" applyNumberFormat="1" applyFont="1" applyFill="1" applyBorder="1" applyAlignment="1" applyProtection="1">
      <alignment horizontal="center" vertical="center"/>
      <protection locked="0"/>
    </xf>
    <xf numFmtId="4" fontId="8" fillId="0" borderId="53" xfId="0" applyNumberFormat="1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vertical="top" wrapText="1"/>
    </xf>
    <xf numFmtId="4" fontId="9" fillId="0" borderId="56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57" xfId="0" applyFont="1" applyFill="1" applyBorder="1"/>
    <xf numFmtId="0" fontId="4" fillId="0" borderId="15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164" fontId="9" fillId="0" borderId="24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38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top"/>
      <protection locked="0"/>
    </xf>
    <xf numFmtId="0" fontId="6" fillId="0" borderId="8" xfId="0" applyNumberFormat="1" applyFont="1" applyFill="1" applyBorder="1" applyAlignment="1" applyProtection="1">
      <alignment horizontal="center" vertical="top"/>
      <protection locked="0"/>
    </xf>
    <xf numFmtId="0" fontId="7" fillId="0" borderId="3" xfId="0" applyNumberFormat="1" applyFont="1" applyFill="1" applyBorder="1" applyAlignment="1" applyProtection="1">
      <alignment horizontal="left" vertical="top" wrapText="1"/>
      <protection locked="0"/>
    </xf>
    <xf numFmtId="0" fontId="7" fillId="0" borderId="11" xfId="0" applyNumberFormat="1" applyFont="1" applyFill="1" applyBorder="1" applyAlignment="1" applyProtection="1">
      <alignment horizontal="left" vertical="top" wrapText="1"/>
      <protection locked="0"/>
    </xf>
    <xf numFmtId="1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49" fontId="0" fillId="0" borderId="12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top" wrapText="1"/>
    </xf>
    <xf numFmtId="0" fontId="4" fillId="0" borderId="56" xfId="0" applyFont="1" applyFill="1" applyBorder="1" applyAlignment="1">
      <alignment horizontal="left" vertical="top" wrapText="1"/>
    </xf>
    <xf numFmtId="16" fontId="2" fillId="0" borderId="12" xfId="0" applyNumberFormat="1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left" vertical="center" wrapText="1"/>
    </xf>
    <xf numFmtId="0" fontId="23" fillId="0" borderId="36" xfId="0" applyFont="1" applyFill="1" applyBorder="1" applyAlignment="1">
      <alignment horizontal="left" wrapText="1"/>
    </xf>
    <xf numFmtId="0" fontId="23" fillId="0" borderId="14" xfId="0" applyFont="1" applyFill="1" applyBorder="1" applyAlignment="1">
      <alignment horizontal="left" wrapText="1"/>
    </xf>
    <xf numFmtId="0" fontId="16" fillId="0" borderId="36" xfId="0" applyFont="1" applyBorder="1" applyAlignment="1">
      <alignment wrapText="1"/>
    </xf>
    <xf numFmtId="0" fontId="16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wrapText="1"/>
    </xf>
    <xf numFmtId="0" fontId="16" fillId="0" borderId="36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0" fillId="0" borderId="38" xfId="0" applyFont="1" applyFill="1" applyBorder="1" applyAlignment="1">
      <alignment horizontal="center" wrapText="1"/>
    </xf>
    <xf numFmtId="0" fontId="10" fillId="0" borderId="36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5" fillId="0" borderId="4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10" fillId="0" borderId="39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left" wrapText="1"/>
    </xf>
    <xf numFmtId="0" fontId="16" fillId="0" borderId="36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left" wrapText="1"/>
    </xf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3"/>
  <sheetViews>
    <sheetView tabSelected="1" view="pageBreakPreview" zoomScale="73" zoomScaleNormal="85" zoomScaleSheetLayoutView="73" workbookViewId="0">
      <pane ySplit="5" topLeftCell="A484" activePane="bottomLeft" state="frozen"/>
      <selection pane="bottomLeft" activeCell="E507" sqref="E507"/>
    </sheetView>
  </sheetViews>
  <sheetFormatPr defaultRowHeight="15" x14ac:dyDescent="0.25"/>
  <cols>
    <col min="1" max="1" width="7.42578125" customWidth="1"/>
    <col min="2" max="2" width="52.7109375" style="11" customWidth="1"/>
    <col min="3" max="3" width="24.28515625" customWidth="1"/>
    <col min="4" max="4" width="17.5703125" customWidth="1"/>
    <col min="5" max="5" width="21.5703125" customWidth="1"/>
    <col min="6" max="6" width="24.28515625" customWidth="1"/>
    <col min="7" max="7" width="47.85546875" customWidth="1"/>
  </cols>
  <sheetData>
    <row r="1" spans="1:6" x14ac:dyDescent="0.25">
      <c r="A1" s="29"/>
      <c r="B1" s="29"/>
      <c r="C1" s="29"/>
      <c r="D1" s="29"/>
      <c r="E1" s="29"/>
      <c r="F1" s="29"/>
    </row>
    <row r="2" spans="1:6" ht="86.25" customHeight="1" x14ac:dyDescent="0.25">
      <c r="A2" s="304" t="s">
        <v>640</v>
      </c>
      <c r="B2" s="304"/>
      <c r="C2" s="304"/>
      <c r="D2" s="304"/>
      <c r="E2" s="304"/>
      <c r="F2" s="304"/>
    </row>
    <row r="3" spans="1:6" ht="16.5" x14ac:dyDescent="0.25">
      <c r="A3" s="30"/>
      <c r="B3" s="30"/>
      <c r="C3" s="30"/>
      <c r="D3" s="30"/>
      <c r="E3" s="30"/>
      <c r="F3" s="30" t="s">
        <v>168</v>
      </c>
    </row>
    <row r="4" spans="1:6" ht="57" x14ac:dyDescent="0.25">
      <c r="A4" s="31" t="s">
        <v>0</v>
      </c>
      <c r="B4" s="31" t="s">
        <v>301</v>
      </c>
      <c r="C4" s="31" t="s">
        <v>1</v>
      </c>
      <c r="D4" s="31" t="s">
        <v>2</v>
      </c>
      <c r="E4" s="31" t="s">
        <v>3</v>
      </c>
      <c r="F4" s="31" t="s">
        <v>4</v>
      </c>
    </row>
    <row r="5" spans="1:6" ht="15.75" thickBot="1" x14ac:dyDescent="0.3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6" ht="25.5" x14ac:dyDescent="0.25">
      <c r="A6" s="267" t="s">
        <v>9</v>
      </c>
      <c r="B6" s="270" t="s">
        <v>78</v>
      </c>
      <c r="C6" s="33" t="s">
        <v>5</v>
      </c>
      <c r="D6" s="167">
        <v>0</v>
      </c>
      <c r="E6" s="167">
        <v>0</v>
      </c>
      <c r="F6" s="34">
        <v>0</v>
      </c>
    </row>
    <row r="7" spans="1:6" ht="25.5" x14ac:dyDescent="0.25">
      <c r="A7" s="268"/>
      <c r="B7" s="271"/>
      <c r="C7" s="35" t="s">
        <v>7</v>
      </c>
      <c r="D7" s="36">
        <v>0</v>
      </c>
      <c r="E7" s="36">
        <v>0</v>
      </c>
      <c r="F7" s="37">
        <v>0</v>
      </c>
    </row>
    <row r="8" spans="1:6" ht="38.25" x14ac:dyDescent="0.25">
      <c r="A8" s="268"/>
      <c r="B8" s="271"/>
      <c r="C8" s="35" t="s">
        <v>8</v>
      </c>
      <c r="D8" s="38">
        <f>D13+D18</f>
        <v>16000</v>
      </c>
      <c r="E8" s="38">
        <f>E13+E18</f>
        <v>3436.3270000000002</v>
      </c>
      <c r="F8" s="37">
        <f>E8/D8*100</f>
        <v>21.477043750000004</v>
      </c>
    </row>
    <row r="9" spans="1:6" ht="16.5" thickBot="1" x14ac:dyDescent="0.3">
      <c r="A9" s="269"/>
      <c r="B9" s="272"/>
      <c r="C9" s="39" t="s">
        <v>6</v>
      </c>
      <c r="D9" s="40">
        <v>0</v>
      </c>
      <c r="E9" s="40">
        <v>0</v>
      </c>
      <c r="F9" s="41">
        <v>0</v>
      </c>
    </row>
    <row r="10" spans="1:6" ht="16.5" thickBot="1" x14ac:dyDescent="0.3">
      <c r="A10" s="42"/>
      <c r="B10" s="43" t="s">
        <v>79</v>
      </c>
      <c r="C10" s="44"/>
      <c r="D10" s="45">
        <f>SUM(D6:D9)</f>
        <v>16000</v>
      </c>
      <c r="E10" s="45">
        <f>SUM(E6:E9)</f>
        <v>3436.3270000000002</v>
      </c>
      <c r="F10" s="46">
        <f>E10/D10*100</f>
        <v>21.477043750000004</v>
      </c>
    </row>
    <row r="11" spans="1:6" ht="45" x14ac:dyDescent="0.25">
      <c r="A11" s="264" t="s">
        <v>80</v>
      </c>
      <c r="B11" s="139" t="s">
        <v>76</v>
      </c>
      <c r="C11" s="47" t="s">
        <v>5</v>
      </c>
      <c r="D11" s="3">
        <v>0</v>
      </c>
      <c r="E11" s="3">
        <v>0</v>
      </c>
      <c r="F11" s="9">
        <v>0</v>
      </c>
    </row>
    <row r="12" spans="1:6" ht="25.5" x14ac:dyDescent="0.25">
      <c r="A12" s="265"/>
      <c r="B12" s="139"/>
      <c r="C12" s="48" t="s">
        <v>7</v>
      </c>
      <c r="D12" s="49">
        <v>0</v>
      </c>
      <c r="E12" s="49">
        <v>0</v>
      </c>
      <c r="F12" s="50">
        <v>0</v>
      </c>
    </row>
    <row r="13" spans="1:6" ht="38.25" x14ac:dyDescent="0.25">
      <c r="A13" s="265"/>
      <c r="B13" s="51"/>
      <c r="C13" s="48" t="s">
        <v>8</v>
      </c>
      <c r="D13" s="49">
        <v>0</v>
      </c>
      <c r="E13" s="49">
        <v>0</v>
      </c>
      <c r="F13" s="50">
        <v>0</v>
      </c>
    </row>
    <row r="14" spans="1:6" ht="16.5" thickBot="1" x14ac:dyDescent="0.3">
      <c r="A14" s="265"/>
      <c r="B14" s="51"/>
      <c r="C14" s="52" t="s">
        <v>6</v>
      </c>
      <c r="D14" s="53">
        <v>0</v>
      </c>
      <c r="E14" s="53">
        <v>0</v>
      </c>
      <c r="F14" s="54">
        <v>0</v>
      </c>
    </row>
    <row r="15" spans="1:6" ht="16.5" thickBot="1" x14ac:dyDescent="0.3">
      <c r="A15" s="55"/>
      <c r="B15" s="43" t="s">
        <v>81</v>
      </c>
      <c r="C15" s="56"/>
      <c r="D15" s="45">
        <v>0</v>
      </c>
      <c r="E15" s="45">
        <v>0</v>
      </c>
      <c r="F15" s="46">
        <v>0</v>
      </c>
    </row>
    <row r="16" spans="1:6" ht="30" x14ac:dyDescent="0.25">
      <c r="A16" s="264" t="s">
        <v>155</v>
      </c>
      <c r="B16" s="57" t="s">
        <v>77</v>
      </c>
      <c r="C16" s="47" t="s">
        <v>5</v>
      </c>
      <c r="D16" s="3">
        <v>0</v>
      </c>
      <c r="E16" s="3">
        <v>0</v>
      </c>
      <c r="F16" s="9">
        <v>0</v>
      </c>
    </row>
    <row r="17" spans="1:7" ht="25.5" x14ac:dyDescent="0.25">
      <c r="A17" s="265"/>
      <c r="B17" s="51"/>
      <c r="C17" s="48" t="s">
        <v>7</v>
      </c>
      <c r="D17" s="49">
        <v>0</v>
      </c>
      <c r="E17" s="49">
        <v>0</v>
      </c>
      <c r="F17" s="50">
        <v>0</v>
      </c>
    </row>
    <row r="18" spans="1:7" ht="38.25" x14ac:dyDescent="0.25">
      <c r="A18" s="265"/>
      <c r="B18" s="51"/>
      <c r="C18" s="48" t="s">
        <v>8</v>
      </c>
      <c r="D18" s="49">
        <v>16000</v>
      </c>
      <c r="E18" s="49">
        <v>3436.3270000000002</v>
      </c>
      <c r="F18" s="168">
        <f>E18/D18*100</f>
        <v>21.477043750000004</v>
      </c>
    </row>
    <row r="19" spans="1:7" ht="16.5" thickBot="1" x14ac:dyDescent="0.3">
      <c r="A19" s="266"/>
      <c r="B19" s="58"/>
      <c r="C19" s="52" t="s">
        <v>6</v>
      </c>
      <c r="D19" s="49">
        <v>0</v>
      </c>
      <c r="E19" s="49">
        <v>0</v>
      </c>
      <c r="F19" s="50">
        <v>0</v>
      </c>
    </row>
    <row r="20" spans="1:7" ht="16.5" thickBot="1" x14ac:dyDescent="0.3">
      <c r="A20" s="55"/>
      <c r="B20" s="43" t="s">
        <v>81</v>
      </c>
      <c r="C20" s="56"/>
      <c r="D20" s="45">
        <f>SUM(D16:D19)</f>
        <v>16000</v>
      </c>
      <c r="E20" s="45">
        <f>SUM(E16:E19)</f>
        <v>3436.3270000000002</v>
      </c>
      <c r="F20" s="46">
        <f t="shared" ref="F20:F25" si="0">E20/D20*100</f>
        <v>21.477043750000004</v>
      </c>
    </row>
    <row r="21" spans="1:7" ht="25.5" x14ac:dyDescent="0.25">
      <c r="A21" s="267" t="s">
        <v>10</v>
      </c>
      <c r="B21" s="270" t="s">
        <v>302</v>
      </c>
      <c r="C21" s="33" t="s">
        <v>5</v>
      </c>
      <c r="D21" s="49">
        <f>D26+D31+D36+D41+D46+D51+D56+D61</f>
        <v>4378.87</v>
      </c>
      <c r="E21" s="49">
        <f>E26+E31+E36+E41+E46+E51+E56+E61</f>
        <v>0</v>
      </c>
      <c r="F21" s="50">
        <v>0</v>
      </c>
    </row>
    <row r="22" spans="1:7" ht="25.5" x14ac:dyDescent="0.25">
      <c r="A22" s="268"/>
      <c r="B22" s="271"/>
      <c r="C22" s="35" t="s">
        <v>7</v>
      </c>
      <c r="D22" s="49">
        <f>D27+D32+D37+D47+D52+D57+D62+D42</f>
        <v>41146.089999999997</v>
      </c>
      <c r="E22" s="49">
        <f>E27+E32+E37+E47+E52+E57+E62+E42</f>
        <v>22791.920000000002</v>
      </c>
      <c r="F22" s="50">
        <f>E22/D22*100</f>
        <v>55.392675221387996</v>
      </c>
    </row>
    <row r="23" spans="1:7" ht="38.25" x14ac:dyDescent="0.25">
      <c r="A23" s="268"/>
      <c r="B23" s="271"/>
      <c r="C23" s="35" t="s">
        <v>8</v>
      </c>
      <c r="D23" s="49">
        <f>D28+D33+D38+D43+D48+D53+D58+D63</f>
        <v>1448701.35298</v>
      </c>
      <c r="E23" s="49">
        <f>E28+E33+E38+E43+E48+E53+E58+E63</f>
        <v>265896.36696000001</v>
      </c>
      <c r="F23" s="50">
        <f t="shared" si="0"/>
        <v>18.354118770790631</v>
      </c>
    </row>
    <row r="24" spans="1:7" ht="16.5" thickBot="1" x14ac:dyDescent="0.3">
      <c r="A24" s="269"/>
      <c r="B24" s="272"/>
      <c r="C24" s="39" t="s">
        <v>6</v>
      </c>
      <c r="D24" s="49">
        <f>D29+D34+D39+D44+D49+D54+D59+D64</f>
        <v>243555</v>
      </c>
      <c r="E24" s="49">
        <f>E29+E34+E39+E44+E49+E54+E59+E64</f>
        <v>46022.001459999999</v>
      </c>
      <c r="F24" s="50">
        <f t="shared" si="0"/>
        <v>18.895937862084537</v>
      </c>
    </row>
    <row r="25" spans="1:7" ht="16.5" thickBot="1" x14ac:dyDescent="0.3">
      <c r="A25" s="42"/>
      <c r="B25" s="43" t="s">
        <v>79</v>
      </c>
      <c r="C25" s="44"/>
      <c r="D25" s="45">
        <f>SUM(D21:D24)</f>
        <v>1737781.3129799999</v>
      </c>
      <c r="E25" s="45">
        <f>SUM(E21:E24)</f>
        <v>334710.28842</v>
      </c>
      <c r="F25" s="59">
        <f t="shared" si="0"/>
        <v>19.260783040993154</v>
      </c>
    </row>
    <row r="26" spans="1:7" ht="57.75" customHeight="1" x14ac:dyDescent="0.25">
      <c r="A26" s="265" t="s">
        <v>11</v>
      </c>
      <c r="B26" s="139" t="s">
        <v>82</v>
      </c>
      <c r="C26" s="60" t="s">
        <v>5</v>
      </c>
      <c r="D26" s="3">
        <v>0</v>
      </c>
      <c r="E26" s="3">
        <v>0</v>
      </c>
      <c r="F26" s="9">
        <v>0</v>
      </c>
    </row>
    <row r="27" spans="1:7" ht="25.5" x14ac:dyDescent="0.25">
      <c r="A27" s="265"/>
      <c r="B27" s="139"/>
      <c r="C27" s="48" t="s">
        <v>7</v>
      </c>
      <c r="D27" s="49">
        <v>0</v>
      </c>
      <c r="E27" s="49">
        <v>0</v>
      </c>
      <c r="F27" s="50">
        <v>0</v>
      </c>
    </row>
    <row r="28" spans="1:7" ht="38.25" x14ac:dyDescent="0.25">
      <c r="A28" s="265"/>
      <c r="B28" s="51"/>
      <c r="C28" s="48" t="s">
        <v>8</v>
      </c>
      <c r="D28" s="49">
        <v>8000</v>
      </c>
      <c r="E28" s="49">
        <v>0</v>
      </c>
      <c r="F28" s="50">
        <f>E28/D28*100</f>
        <v>0</v>
      </c>
    </row>
    <row r="29" spans="1:7" ht="16.5" thickBot="1" x14ac:dyDescent="0.3">
      <c r="A29" s="265"/>
      <c r="B29" s="51"/>
      <c r="C29" s="52" t="s">
        <v>6</v>
      </c>
      <c r="D29" s="53">
        <v>0</v>
      </c>
      <c r="E29" s="53">
        <v>0</v>
      </c>
      <c r="F29" s="54">
        <v>0</v>
      </c>
    </row>
    <row r="30" spans="1:7" ht="16.5" thickBot="1" x14ac:dyDescent="0.3">
      <c r="A30" s="55"/>
      <c r="B30" s="43" t="s">
        <v>81</v>
      </c>
      <c r="C30" s="56"/>
      <c r="D30" s="45">
        <f>SUM(D26:D29)</f>
        <v>8000</v>
      </c>
      <c r="E30" s="45">
        <f>SUM(E26:E29)</f>
        <v>0</v>
      </c>
      <c r="F30" s="46">
        <f>E30/D30*100</f>
        <v>0</v>
      </c>
    </row>
    <row r="31" spans="1:7" ht="25.5" x14ac:dyDescent="0.25">
      <c r="A31" s="264" t="s">
        <v>12</v>
      </c>
      <c r="B31" s="57" t="s">
        <v>196</v>
      </c>
      <c r="C31" s="47" t="s">
        <v>5</v>
      </c>
      <c r="D31" s="49">
        <v>0</v>
      </c>
      <c r="E31" s="49">
        <v>0</v>
      </c>
      <c r="F31" s="50">
        <v>0</v>
      </c>
      <c r="G31" s="6"/>
    </row>
    <row r="32" spans="1:7" ht="25.5" x14ac:dyDescent="0.25">
      <c r="A32" s="265"/>
      <c r="B32" s="51"/>
      <c r="C32" s="48" t="s">
        <v>7</v>
      </c>
      <c r="D32" s="49">
        <v>0</v>
      </c>
      <c r="E32" s="49">
        <v>0</v>
      </c>
      <c r="F32" s="50">
        <v>0</v>
      </c>
      <c r="G32" s="6"/>
    </row>
    <row r="33" spans="1:6" ht="38.25" x14ac:dyDescent="0.25">
      <c r="A33" s="265"/>
      <c r="B33" s="51"/>
      <c r="C33" s="48" t="s">
        <v>8</v>
      </c>
      <c r="D33" s="49">
        <v>106759.1</v>
      </c>
      <c r="E33" s="49">
        <v>17991.52477</v>
      </c>
      <c r="F33" s="168">
        <f t="shared" ref="F33:F45" si="1">E33/D33*100</f>
        <v>16.852450770004619</v>
      </c>
    </row>
    <row r="34" spans="1:6" ht="16.5" thickBot="1" x14ac:dyDescent="0.3">
      <c r="A34" s="266"/>
      <c r="B34" s="58"/>
      <c r="C34" s="52" t="s">
        <v>6</v>
      </c>
      <c r="D34" s="49">
        <v>3900</v>
      </c>
      <c r="E34" s="49">
        <v>261.21911</v>
      </c>
      <c r="F34" s="168">
        <f t="shared" si="1"/>
        <v>6.6979258974358968</v>
      </c>
    </row>
    <row r="35" spans="1:6" ht="16.5" thickBot="1" x14ac:dyDescent="0.3">
      <c r="A35" s="55"/>
      <c r="B35" s="43" t="s">
        <v>81</v>
      </c>
      <c r="C35" s="56"/>
      <c r="D35" s="45">
        <f>SUM(D31:D34)</f>
        <v>110659.1</v>
      </c>
      <c r="E35" s="45">
        <f>SUM(E31:E34)</f>
        <v>18252.743880000002</v>
      </c>
      <c r="F35" s="46">
        <f t="shared" si="1"/>
        <v>16.49457105651501</v>
      </c>
    </row>
    <row r="36" spans="1:6" ht="25.5" x14ac:dyDescent="0.25">
      <c r="A36" s="264" t="s">
        <v>13</v>
      </c>
      <c r="B36" s="57" t="s">
        <v>197</v>
      </c>
      <c r="C36" s="47" t="s">
        <v>5</v>
      </c>
      <c r="D36" s="49">
        <v>723.27</v>
      </c>
      <c r="E36" s="49">
        <v>0</v>
      </c>
      <c r="F36" s="168">
        <f t="shared" si="1"/>
        <v>0</v>
      </c>
    </row>
    <row r="37" spans="1:6" ht="25.5" x14ac:dyDescent="0.25">
      <c r="A37" s="265"/>
      <c r="B37" s="51"/>
      <c r="C37" s="48" t="s">
        <v>7</v>
      </c>
      <c r="D37" s="49">
        <v>591.77</v>
      </c>
      <c r="E37" s="49">
        <v>0</v>
      </c>
      <c r="F37" s="168">
        <f t="shared" si="1"/>
        <v>0</v>
      </c>
    </row>
    <row r="38" spans="1:6" ht="38.25" x14ac:dyDescent="0.25">
      <c r="A38" s="265"/>
      <c r="B38" s="51"/>
      <c r="C38" s="48" t="s">
        <v>8</v>
      </c>
      <c r="D38" s="49">
        <v>99609.5</v>
      </c>
      <c r="E38" s="49">
        <v>20734.389029999998</v>
      </c>
      <c r="F38" s="168">
        <f t="shared" si="1"/>
        <v>20.815674237898993</v>
      </c>
    </row>
    <row r="39" spans="1:6" ht="16.5" thickBot="1" x14ac:dyDescent="0.3">
      <c r="A39" s="266"/>
      <c r="B39" s="58"/>
      <c r="C39" s="52" t="s">
        <v>6</v>
      </c>
      <c r="D39" s="49">
        <v>885</v>
      </c>
      <c r="E39" s="49">
        <v>173.71755999999999</v>
      </c>
      <c r="F39" s="168">
        <f t="shared" si="1"/>
        <v>19.629102824858759</v>
      </c>
    </row>
    <row r="40" spans="1:6" ht="16.5" thickBot="1" x14ac:dyDescent="0.3">
      <c r="A40" s="55"/>
      <c r="B40" s="43" t="s">
        <v>81</v>
      </c>
      <c r="C40" s="56"/>
      <c r="D40" s="45">
        <f>SUM(D36:D39)</f>
        <v>101809.54</v>
      </c>
      <c r="E40" s="45">
        <f>SUM(E36:E39)</f>
        <v>20908.106589999999</v>
      </c>
      <c r="F40" s="46">
        <f t="shared" si="1"/>
        <v>20.536490578387841</v>
      </c>
    </row>
    <row r="41" spans="1:6" ht="45" x14ac:dyDescent="0.25">
      <c r="A41" s="264" t="s">
        <v>14</v>
      </c>
      <c r="B41" s="57" t="s">
        <v>198</v>
      </c>
      <c r="C41" s="47" t="s">
        <v>5</v>
      </c>
      <c r="D41" s="49">
        <v>0</v>
      </c>
      <c r="E41" s="49">
        <v>0</v>
      </c>
      <c r="F41" s="168">
        <v>0</v>
      </c>
    </row>
    <row r="42" spans="1:6" ht="25.5" x14ac:dyDescent="0.25">
      <c r="A42" s="265"/>
      <c r="B42" s="51"/>
      <c r="C42" s="48" t="s">
        <v>7</v>
      </c>
      <c r="D42" s="49">
        <v>468.72</v>
      </c>
      <c r="E42" s="49">
        <v>468.72</v>
      </c>
      <c r="F42" s="50">
        <v>0</v>
      </c>
    </row>
    <row r="43" spans="1:6" ht="38.25" x14ac:dyDescent="0.25">
      <c r="A43" s="265"/>
      <c r="B43" s="51"/>
      <c r="C43" s="48" t="s">
        <v>8</v>
      </c>
      <c r="D43" s="49">
        <v>799489.83777999994</v>
      </c>
      <c r="E43" s="49">
        <v>144404.18327000001</v>
      </c>
      <c r="F43" s="168">
        <f t="shared" si="1"/>
        <v>18.06204112249598</v>
      </c>
    </row>
    <row r="44" spans="1:6" ht="16.5" thickBot="1" x14ac:dyDescent="0.3">
      <c r="A44" s="266"/>
      <c r="B44" s="58"/>
      <c r="C44" s="52" t="s">
        <v>6</v>
      </c>
      <c r="D44" s="49">
        <v>206670</v>
      </c>
      <c r="E44" s="49">
        <v>40284.612889999997</v>
      </c>
      <c r="F44" s="168">
        <f t="shared" si="1"/>
        <v>19.492240233222045</v>
      </c>
    </row>
    <row r="45" spans="1:6" ht="16.5" thickBot="1" x14ac:dyDescent="0.3">
      <c r="A45" s="55"/>
      <c r="B45" s="43" t="s">
        <v>81</v>
      </c>
      <c r="C45" s="56"/>
      <c r="D45" s="45">
        <f>SUM(D41:D44)</f>
        <v>1006628.5577799999</v>
      </c>
      <c r="E45" s="45">
        <f>SUM(E41:E44)</f>
        <v>185157.51616</v>
      </c>
      <c r="F45" s="46">
        <f t="shared" si="1"/>
        <v>18.393827070468074</v>
      </c>
    </row>
    <row r="46" spans="1:6" ht="30" x14ac:dyDescent="0.25">
      <c r="A46" s="264" t="s">
        <v>15</v>
      </c>
      <c r="B46" s="61" t="s">
        <v>199</v>
      </c>
      <c r="C46" s="62" t="s">
        <v>5</v>
      </c>
      <c r="D46" s="63">
        <v>0</v>
      </c>
      <c r="E46" s="63">
        <v>0</v>
      </c>
      <c r="F46" s="64">
        <v>0</v>
      </c>
    </row>
    <row r="47" spans="1:6" ht="25.5" x14ac:dyDescent="0.25">
      <c r="A47" s="265"/>
      <c r="B47" s="51"/>
      <c r="C47" s="48" t="s">
        <v>7</v>
      </c>
      <c r="D47" s="49">
        <v>0</v>
      </c>
      <c r="E47" s="49">
        <v>0</v>
      </c>
      <c r="F47" s="50">
        <v>0</v>
      </c>
    </row>
    <row r="48" spans="1:6" ht="38.25" x14ac:dyDescent="0.25">
      <c r="A48" s="265"/>
      <c r="B48" s="51"/>
      <c r="C48" s="48" t="s">
        <v>8</v>
      </c>
      <c r="D48" s="49">
        <v>0</v>
      </c>
      <c r="E48" s="49">
        <v>0</v>
      </c>
      <c r="F48" s="50">
        <v>0</v>
      </c>
    </row>
    <row r="49" spans="1:6" ht="16.5" thickBot="1" x14ac:dyDescent="0.3">
      <c r="A49" s="266"/>
      <c r="B49" s="65"/>
      <c r="C49" s="66" t="s">
        <v>6</v>
      </c>
      <c r="D49" s="67">
        <v>0</v>
      </c>
      <c r="E49" s="67">
        <v>0</v>
      </c>
      <c r="F49" s="68">
        <v>0</v>
      </c>
    </row>
    <row r="50" spans="1:6" ht="16.5" thickBot="1" x14ac:dyDescent="0.3">
      <c r="A50" s="55"/>
      <c r="B50" s="43" t="s">
        <v>81</v>
      </c>
      <c r="C50" s="56"/>
      <c r="D50" s="45">
        <f>SUM(D46:D49)</f>
        <v>0</v>
      </c>
      <c r="E50" s="45">
        <f>SUM(E46:E49)</f>
        <v>0</v>
      </c>
      <c r="F50" s="59">
        <v>0</v>
      </c>
    </row>
    <row r="51" spans="1:6" ht="30" x14ac:dyDescent="0.25">
      <c r="A51" s="265" t="s">
        <v>16</v>
      </c>
      <c r="B51" s="57" t="s">
        <v>195</v>
      </c>
      <c r="C51" s="47" t="s">
        <v>5</v>
      </c>
      <c r="D51" s="63">
        <v>3655.6</v>
      </c>
      <c r="E51" s="63">
        <v>0</v>
      </c>
      <c r="F51" s="64">
        <v>0</v>
      </c>
    </row>
    <row r="52" spans="1:6" ht="25.5" x14ac:dyDescent="0.25">
      <c r="A52" s="265"/>
      <c r="B52" s="51"/>
      <c r="C52" s="48" t="s">
        <v>7</v>
      </c>
      <c r="D52" s="49">
        <v>40085.599999999999</v>
      </c>
      <c r="E52" s="49">
        <v>22323.200000000001</v>
      </c>
      <c r="F52" s="50">
        <v>0</v>
      </c>
    </row>
    <row r="53" spans="1:6" ht="38.25" x14ac:dyDescent="0.25">
      <c r="A53" s="265"/>
      <c r="B53" s="51"/>
      <c r="C53" s="48" t="s">
        <v>8</v>
      </c>
      <c r="D53" s="49">
        <v>376467.91519999999</v>
      </c>
      <c r="E53" s="236">
        <v>66767.962719999996</v>
      </c>
      <c r="F53" s="50">
        <f>E53/D53*100</f>
        <v>17.735366023032604</v>
      </c>
    </row>
    <row r="54" spans="1:6" ht="16.5" thickBot="1" x14ac:dyDescent="0.3">
      <c r="A54" s="266"/>
      <c r="B54" s="58"/>
      <c r="C54" s="52" t="s">
        <v>6</v>
      </c>
      <c r="D54" s="49">
        <v>32100</v>
      </c>
      <c r="E54" s="49">
        <v>5302.4519</v>
      </c>
      <c r="F54" s="50">
        <f>E54/D54*100</f>
        <v>16.518541744548287</v>
      </c>
    </row>
    <row r="55" spans="1:6" ht="16.5" thickBot="1" x14ac:dyDescent="0.3">
      <c r="A55" s="69"/>
      <c r="B55" s="70" t="s">
        <v>81</v>
      </c>
      <c r="C55" s="71"/>
      <c r="D55" s="72">
        <f>SUM(D51:D54)</f>
        <v>452309.1152</v>
      </c>
      <c r="E55" s="72">
        <f>SUM(E51:E54)</f>
        <v>94393.614619999993</v>
      </c>
      <c r="F55" s="73">
        <f>E55/D55*100</f>
        <v>20.869270914043252</v>
      </c>
    </row>
    <row r="56" spans="1:6" ht="25.5" x14ac:dyDescent="0.25">
      <c r="A56" s="264" t="s">
        <v>17</v>
      </c>
      <c r="B56" s="305" t="s">
        <v>200</v>
      </c>
      <c r="C56" s="62" t="s">
        <v>5</v>
      </c>
      <c r="D56" s="169">
        <v>0</v>
      </c>
      <c r="E56" s="169">
        <v>0</v>
      </c>
      <c r="F56" s="170">
        <v>0</v>
      </c>
    </row>
    <row r="57" spans="1:6" ht="25.5" x14ac:dyDescent="0.25">
      <c r="A57" s="265"/>
      <c r="B57" s="302"/>
      <c r="C57" s="48" t="s">
        <v>7</v>
      </c>
      <c r="D57" s="49">
        <v>0</v>
      </c>
      <c r="E57" s="49">
        <v>0</v>
      </c>
      <c r="F57" s="50">
        <v>0</v>
      </c>
    </row>
    <row r="58" spans="1:6" ht="38.25" x14ac:dyDescent="0.25">
      <c r="A58" s="265"/>
      <c r="B58" s="302"/>
      <c r="C58" s="48" t="s">
        <v>8</v>
      </c>
      <c r="D58" s="49">
        <v>1000</v>
      </c>
      <c r="E58" s="49">
        <v>0</v>
      </c>
      <c r="F58" s="74">
        <v>0</v>
      </c>
    </row>
    <row r="59" spans="1:6" ht="16.5" thickBot="1" x14ac:dyDescent="0.3">
      <c r="A59" s="266"/>
      <c r="B59" s="303"/>
      <c r="C59" s="66" t="s">
        <v>6</v>
      </c>
      <c r="D59" s="67">
        <v>0</v>
      </c>
      <c r="E59" s="67">
        <v>0</v>
      </c>
      <c r="F59" s="68">
        <v>0</v>
      </c>
    </row>
    <row r="60" spans="1:6" ht="16.5" thickBot="1" x14ac:dyDescent="0.3">
      <c r="A60" s="75"/>
      <c r="B60" s="70" t="s">
        <v>81</v>
      </c>
      <c r="C60" s="76"/>
      <c r="D60" s="72">
        <f>SUM(D56:D59)</f>
        <v>1000</v>
      </c>
      <c r="E60" s="72">
        <f t="shared" ref="E60:F60" si="2">SUM(E56:E59)</f>
        <v>0</v>
      </c>
      <c r="F60" s="171">
        <f t="shared" si="2"/>
        <v>0</v>
      </c>
    </row>
    <row r="61" spans="1:6" ht="25.5" x14ac:dyDescent="0.25">
      <c r="A61" s="264" t="s">
        <v>18</v>
      </c>
      <c r="B61" s="305" t="s">
        <v>23</v>
      </c>
      <c r="C61" s="62" t="s">
        <v>5</v>
      </c>
      <c r="D61" s="63">
        <v>0</v>
      </c>
      <c r="E61" s="63">
        <v>0</v>
      </c>
      <c r="F61" s="64">
        <v>0</v>
      </c>
    </row>
    <row r="62" spans="1:6" ht="25.5" x14ac:dyDescent="0.25">
      <c r="A62" s="265"/>
      <c r="B62" s="302"/>
      <c r="C62" s="48" t="s">
        <v>7</v>
      </c>
      <c r="D62" s="49">
        <v>0</v>
      </c>
      <c r="E62" s="49">
        <v>0</v>
      </c>
      <c r="F62" s="50">
        <v>0</v>
      </c>
    </row>
    <row r="63" spans="1:6" ht="38.25" x14ac:dyDescent="0.25">
      <c r="A63" s="265"/>
      <c r="B63" s="302"/>
      <c r="C63" s="48" t="s">
        <v>8</v>
      </c>
      <c r="D63" s="49">
        <v>57375</v>
      </c>
      <c r="E63" s="49">
        <v>15998.30717</v>
      </c>
      <c r="F63" s="74">
        <f>E63/D63*100</f>
        <v>27.883759773420479</v>
      </c>
    </row>
    <row r="64" spans="1:6" ht="16.5" thickBot="1" x14ac:dyDescent="0.3">
      <c r="A64" s="266"/>
      <c r="B64" s="303"/>
      <c r="C64" s="66" t="s">
        <v>6</v>
      </c>
      <c r="D64" s="67">
        <v>0</v>
      </c>
      <c r="E64" s="67">
        <v>0</v>
      </c>
      <c r="F64" s="68">
        <v>0</v>
      </c>
    </row>
    <row r="65" spans="1:6" ht="16.5" thickBot="1" x14ac:dyDescent="0.3">
      <c r="A65" s="77"/>
      <c r="B65" s="43" t="s">
        <v>81</v>
      </c>
      <c r="C65" s="78"/>
      <c r="D65" s="45">
        <f>SUM(D61:D64)</f>
        <v>57375</v>
      </c>
      <c r="E65" s="45">
        <f>SUM(E61:E64)</f>
        <v>15998.30717</v>
      </c>
      <c r="F65" s="46">
        <f>E65/D65*100</f>
        <v>27.883759773420479</v>
      </c>
    </row>
    <row r="66" spans="1:6" ht="25.5" x14ac:dyDescent="0.25">
      <c r="A66" s="267" t="s">
        <v>19</v>
      </c>
      <c r="B66" s="270" t="s">
        <v>83</v>
      </c>
      <c r="C66" s="33" t="s">
        <v>5</v>
      </c>
      <c r="D66" s="63">
        <f t="shared" ref="D66:E69" si="3">D71+D76+D81</f>
        <v>318933.38</v>
      </c>
      <c r="E66" s="63">
        <f t="shared" si="3"/>
        <v>81143.128670000006</v>
      </c>
      <c r="F66" s="64">
        <f t="shared" ref="F66:F68" si="4">E66/D66*100</f>
        <v>25.442030768306534</v>
      </c>
    </row>
    <row r="67" spans="1:6" ht="25.5" x14ac:dyDescent="0.25">
      <c r="A67" s="268"/>
      <c r="B67" s="271"/>
      <c r="C67" s="35" t="s">
        <v>7</v>
      </c>
      <c r="D67" s="49">
        <f t="shared" si="3"/>
        <v>6873302.9000000004</v>
      </c>
      <c r="E67" s="49">
        <f t="shared" si="3"/>
        <v>1312897.15383</v>
      </c>
      <c r="F67" s="50">
        <f t="shared" si="4"/>
        <v>19.10140107211047</v>
      </c>
    </row>
    <row r="68" spans="1:6" ht="38.25" x14ac:dyDescent="0.25">
      <c r="A68" s="268"/>
      <c r="B68" s="271"/>
      <c r="C68" s="35" t="s">
        <v>8</v>
      </c>
      <c r="D68" s="49">
        <f t="shared" si="3"/>
        <v>2165666.2399999998</v>
      </c>
      <c r="E68" s="49">
        <f t="shared" si="3"/>
        <v>520032.31355999998</v>
      </c>
      <c r="F68" s="50">
        <f t="shared" si="4"/>
        <v>24.01257885240895</v>
      </c>
    </row>
    <row r="69" spans="1:6" ht="16.5" thickBot="1" x14ac:dyDescent="0.3">
      <c r="A69" s="269"/>
      <c r="B69" s="272"/>
      <c r="C69" s="39" t="s">
        <v>6</v>
      </c>
      <c r="D69" s="67">
        <f t="shared" si="3"/>
        <v>0</v>
      </c>
      <c r="E69" s="67">
        <f t="shared" si="3"/>
        <v>0</v>
      </c>
      <c r="F69" s="68">
        <v>0</v>
      </c>
    </row>
    <row r="70" spans="1:6" ht="16.5" thickBot="1" x14ac:dyDescent="0.3">
      <c r="A70" s="82"/>
      <c r="B70" s="81" t="s">
        <v>79</v>
      </c>
      <c r="C70" s="83"/>
      <c r="D70" s="84">
        <f>SUM(D66:D69)</f>
        <v>9357902.5199999996</v>
      </c>
      <c r="E70" s="84">
        <f>SUM(E66:E69)</f>
        <v>1914072.5960599999</v>
      </c>
      <c r="F70" s="85">
        <f>E70/D70*100</f>
        <v>20.4540770965415</v>
      </c>
    </row>
    <row r="71" spans="1:6" ht="25.5" x14ac:dyDescent="0.25">
      <c r="A71" s="265" t="s">
        <v>20</v>
      </c>
      <c r="B71" s="57" t="s">
        <v>84</v>
      </c>
      <c r="C71" s="47" t="s">
        <v>5</v>
      </c>
      <c r="D71" s="3">
        <v>318933.38</v>
      </c>
      <c r="E71" s="49">
        <v>81143.128670000006</v>
      </c>
      <c r="F71" s="9">
        <f>E71/D71*100</f>
        <v>25.442030768306534</v>
      </c>
    </row>
    <row r="72" spans="1:6" ht="25.5" x14ac:dyDescent="0.25">
      <c r="A72" s="265"/>
      <c r="B72" s="51"/>
      <c r="C72" s="48" t="s">
        <v>7</v>
      </c>
      <c r="D72" s="49">
        <v>6873302.9000000004</v>
      </c>
      <c r="E72" s="49">
        <v>1312897.15383</v>
      </c>
      <c r="F72" s="50">
        <f>E72/D72*100</f>
        <v>19.10140107211047</v>
      </c>
    </row>
    <row r="73" spans="1:6" ht="38.25" x14ac:dyDescent="0.25">
      <c r="A73" s="265"/>
      <c r="B73" s="51"/>
      <c r="C73" s="48" t="s">
        <v>8</v>
      </c>
      <c r="D73" s="49">
        <v>1709920.88</v>
      </c>
      <c r="E73" s="49">
        <v>427498.86891999998</v>
      </c>
      <c r="F73" s="50">
        <f>E73/D73*100</f>
        <v>25.001090630579352</v>
      </c>
    </row>
    <row r="74" spans="1:6" ht="16.5" thickBot="1" x14ac:dyDescent="0.3">
      <c r="A74" s="266"/>
      <c r="B74" s="58"/>
      <c r="C74" s="52" t="s">
        <v>6</v>
      </c>
      <c r="D74" s="67">
        <v>0</v>
      </c>
      <c r="E74" s="67">
        <v>0</v>
      </c>
      <c r="F74" s="68">
        <v>0</v>
      </c>
    </row>
    <row r="75" spans="1:6" ht="16.5" thickBot="1" x14ac:dyDescent="0.3">
      <c r="A75" s="55"/>
      <c r="B75" s="43" t="s">
        <v>81</v>
      </c>
      <c r="C75" s="56"/>
      <c r="D75" s="45">
        <f>SUM(D71:D74)</f>
        <v>8902157.1600000001</v>
      </c>
      <c r="E75" s="45">
        <f>SUM(E71:E74)</f>
        <v>1821539.15142</v>
      </c>
      <c r="F75" s="46">
        <f>E75/D75*100</f>
        <v>20.461772564572428</v>
      </c>
    </row>
    <row r="76" spans="1:6" ht="30" x14ac:dyDescent="0.25">
      <c r="A76" s="264" t="s">
        <v>21</v>
      </c>
      <c r="B76" s="57" t="s">
        <v>48</v>
      </c>
      <c r="C76" s="47" t="s">
        <v>5</v>
      </c>
      <c r="D76" s="49">
        <v>0</v>
      </c>
      <c r="E76" s="49">
        <v>0</v>
      </c>
      <c r="F76" s="50">
        <v>0</v>
      </c>
    </row>
    <row r="77" spans="1:6" ht="25.5" x14ac:dyDescent="0.25">
      <c r="A77" s="265"/>
      <c r="B77" s="51"/>
      <c r="C77" s="48" t="s">
        <v>7</v>
      </c>
      <c r="D77" s="49">
        <v>0</v>
      </c>
      <c r="E77" s="49">
        <v>0</v>
      </c>
      <c r="F77" s="50">
        <v>0</v>
      </c>
    </row>
    <row r="78" spans="1:6" ht="38.25" x14ac:dyDescent="0.25">
      <c r="A78" s="265"/>
      <c r="B78" s="51"/>
      <c r="C78" s="48" t="s">
        <v>8</v>
      </c>
      <c r="D78" s="49">
        <v>242270.36</v>
      </c>
      <c r="E78" s="49">
        <v>44454.907720000003</v>
      </c>
      <c r="F78" s="50">
        <f>E78/D78*100</f>
        <v>18.349296925963209</v>
      </c>
    </row>
    <row r="79" spans="1:6" ht="16.5" thickBot="1" x14ac:dyDescent="0.3">
      <c r="A79" s="266"/>
      <c r="B79" s="58"/>
      <c r="C79" s="52" t="s">
        <v>6</v>
      </c>
      <c r="D79" s="67">
        <v>0</v>
      </c>
      <c r="E79" s="67">
        <v>0</v>
      </c>
      <c r="F79" s="68">
        <v>0</v>
      </c>
    </row>
    <row r="80" spans="1:6" ht="16.5" thickBot="1" x14ac:dyDescent="0.3">
      <c r="A80" s="55"/>
      <c r="B80" s="43" t="s">
        <v>81</v>
      </c>
      <c r="C80" s="56"/>
      <c r="D80" s="45">
        <f>SUM(D76:D79)</f>
        <v>242270.36</v>
      </c>
      <c r="E80" s="45">
        <f>SUM(E76:E79)</f>
        <v>44454.907720000003</v>
      </c>
      <c r="F80" s="46">
        <f>E80/D80*100</f>
        <v>18.349296925963209</v>
      </c>
    </row>
    <row r="81" spans="1:6" ht="25.5" x14ac:dyDescent="0.25">
      <c r="A81" s="264" t="s">
        <v>22</v>
      </c>
      <c r="B81" s="57" t="s">
        <v>23</v>
      </c>
      <c r="C81" s="47" t="s">
        <v>5</v>
      </c>
      <c r="D81" s="49">
        <v>0</v>
      </c>
      <c r="E81" s="49">
        <v>0</v>
      </c>
      <c r="F81" s="50">
        <v>0</v>
      </c>
    </row>
    <row r="82" spans="1:6" ht="25.5" x14ac:dyDescent="0.25">
      <c r="A82" s="265"/>
      <c r="B82" s="51"/>
      <c r="C82" s="48" t="s">
        <v>7</v>
      </c>
      <c r="D82" s="49">
        <v>0</v>
      </c>
      <c r="E82" s="49">
        <v>0</v>
      </c>
      <c r="F82" s="50">
        <v>0</v>
      </c>
    </row>
    <row r="83" spans="1:6" ht="38.25" x14ac:dyDescent="0.25">
      <c r="A83" s="265"/>
      <c r="B83" s="51"/>
      <c r="C83" s="48" t="s">
        <v>8</v>
      </c>
      <c r="D83" s="49">
        <v>213475</v>
      </c>
      <c r="E83" s="49">
        <v>48078.536919999999</v>
      </c>
      <c r="F83" s="50">
        <f>E83/D83*100</f>
        <v>22.521858259749383</v>
      </c>
    </row>
    <row r="84" spans="1:6" ht="16.5" thickBot="1" x14ac:dyDescent="0.3">
      <c r="A84" s="266"/>
      <c r="B84" s="58"/>
      <c r="C84" s="52" t="s">
        <v>6</v>
      </c>
      <c r="D84" s="49">
        <v>0</v>
      </c>
      <c r="E84" s="49">
        <v>0</v>
      </c>
      <c r="F84" s="50">
        <v>0</v>
      </c>
    </row>
    <row r="85" spans="1:6" ht="16.5" thickBot="1" x14ac:dyDescent="0.3">
      <c r="A85" s="55"/>
      <c r="B85" s="43" t="s">
        <v>81</v>
      </c>
      <c r="C85" s="56"/>
      <c r="D85" s="45">
        <f>SUM(D81:D84)</f>
        <v>213475</v>
      </c>
      <c r="E85" s="45">
        <f>SUM(E81:E84)</f>
        <v>48078.536919999999</v>
      </c>
      <c r="F85" s="46">
        <f>E85/D85*100</f>
        <v>22.521858259749383</v>
      </c>
    </row>
    <row r="86" spans="1:6" ht="25.5" x14ac:dyDescent="0.25">
      <c r="A86" s="267" t="s">
        <v>24</v>
      </c>
      <c r="B86" s="270" t="s">
        <v>85</v>
      </c>
      <c r="C86" s="33" t="s">
        <v>5</v>
      </c>
      <c r="D86" s="10">
        <f>D91</f>
        <v>0</v>
      </c>
      <c r="E86" s="10">
        <f>E91</f>
        <v>0</v>
      </c>
      <c r="F86" s="50">
        <v>0</v>
      </c>
    </row>
    <row r="87" spans="1:6" ht="25.5" x14ac:dyDescent="0.25">
      <c r="A87" s="268"/>
      <c r="B87" s="271"/>
      <c r="C87" s="35" t="s">
        <v>7</v>
      </c>
      <c r="D87" s="49">
        <f>D92+D97+D102+D107+D112+D117</f>
        <v>41259</v>
      </c>
      <c r="E87" s="49">
        <f>E92+E97+E102+E107+E112+E117</f>
        <v>3275.37012</v>
      </c>
      <c r="F87" s="50">
        <f>E87/D87*100</f>
        <v>7.9385591507307494</v>
      </c>
    </row>
    <row r="88" spans="1:6" ht="38.25" x14ac:dyDescent="0.25">
      <c r="A88" s="268"/>
      <c r="B88" s="271"/>
      <c r="C88" s="35" t="s">
        <v>8</v>
      </c>
      <c r="D88" s="49">
        <f>D93+D98+D103+D108+D113+D118</f>
        <v>168093</v>
      </c>
      <c r="E88" s="49">
        <f>E93+E98+E103+E108+E113+E118</f>
        <v>28184.516960000001</v>
      </c>
      <c r="F88" s="50">
        <f>E88/D88*100</f>
        <v>16.767216338574482</v>
      </c>
    </row>
    <row r="89" spans="1:6" ht="16.5" thickBot="1" x14ac:dyDescent="0.3">
      <c r="A89" s="269"/>
      <c r="B89" s="272"/>
      <c r="C89" s="39" t="s">
        <v>6</v>
      </c>
      <c r="D89" s="67">
        <v>0</v>
      </c>
      <c r="E89" s="67">
        <v>0</v>
      </c>
      <c r="F89" s="68">
        <v>0</v>
      </c>
    </row>
    <row r="90" spans="1:6" ht="16.5" thickBot="1" x14ac:dyDescent="0.3">
      <c r="A90" s="42"/>
      <c r="B90" s="43" t="s">
        <v>79</v>
      </c>
      <c r="C90" s="44"/>
      <c r="D90" s="45">
        <f>SUM(D86:D89)</f>
        <v>209352</v>
      </c>
      <c r="E90" s="45">
        <f>SUM(E86:E89)</f>
        <v>31459.88708</v>
      </c>
      <c r="F90" s="59">
        <f>E90/D90*100</f>
        <v>15.027268466506172</v>
      </c>
    </row>
    <row r="91" spans="1:6" ht="25.5" x14ac:dyDescent="0.25">
      <c r="A91" s="265" t="s">
        <v>25</v>
      </c>
      <c r="B91" s="273" t="s">
        <v>86</v>
      </c>
      <c r="C91" s="47" t="s">
        <v>5</v>
      </c>
      <c r="D91" s="49">
        <v>0</v>
      </c>
      <c r="E91" s="49">
        <v>0</v>
      </c>
      <c r="F91" s="50">
        <v>0</v>
      </c>
    </row>
    <row r="92" spans="1:6" ht="25.5" x14ac:dyDescent="0.25">
      <c r="A92" s="265"/>
      <c r="B92" s="274"/>
      <c r="C92" s="86" t="s">
        <v>7</v>
      </c>
      <c r="D92" s="49">
        <v>0</v>
      </c>
      <c r="E92" s="49">
        <v>0</v>
      </c>
      <c r="F92" s="50">
        <v>0</v>
      </c>
    </row>
    <row r="93" spans="1:6" ht="38.25" x14ac:dyDescent="0.25">
      <c r="A93" s="265"/>
      <c r="B93" s="274"/>
      <c r="C93" s="86" t="s">
        <v>8</v>
      </c>
      <c r="D93" s="87">
        <v>105660</v>
      </c>
      <c r="E93" s="49">
        <v>27886.214080000002</v>
      </c>
      <c r="F93" s="50">
        <f>E93/D93*100</f>
        <v>26.392404012871477</v>
      </c>
    </row>
    <row r="94" spans="1:6" ht="16.5" thickBot="1" x14ac:dyDescent="0.3">
      <c r="A94" s="265"/>
      <c r="B94" s="299"/>
      <c r="C94" s="52" t="s">
        <v>6</v>
      </c>
      <c r="D94" s="88">
        <v>0</v>
      </c>
      <c r="E94" s="53">
        <v>0</v>
      </c>
      <c r="F94" s="54">
        <v>0</v>
      </c>
    </row>
    <row r="95" spans="1:6" ht="16.5" thickBot="1" x14ac:dyDescent="0.3">
      <c r="A95" s="55"/>
      <c r="B95" s="43" t="s">
        <v>81</v>
      </c>
      <c r="C95" s="56"/>
      <c r="D95" s="45">
        <f>SUM(D91:D94)</f>
        <v>105660</v>
      </c>
      <c r="E95" s="45">
        <f>SUM(E91:E94)</f>
        <v>27886.214080000002</v>
      </c>
      <c r="F95" s="46">
        <f>E95/D95*100</f>
        <v>26.392404012871477</v>
      </c>
    </row>
    <row r="96" spans="1:6" ht="30" x14ac:dyDescent="0.25">
      <c r="A96" s="264" t="s">
        <v>26</v>
      </c>
      <c r="B96" s="57" t="s">
        <v>87</v>
      </c>
      <c r="C96" s="47" t="s">
        <v>5</v>
      </c>
      <c r="D96" s="89">
        <v>0</v>
      </c>
      <c r="E96" s="89">
        <v>0</v>
      </c>
      <c r="F96" s="90">
        <v>0</v>
      </c>
    </row>
    <row r="97" spans="1:6" ht="25.5" x14ac:dyDescent="0.25">
      <c r="A97" s="265"/>
      <c r="B97" s="51"/>
      <c r="C97" s="86" t="s">
        <v>7</v>
      </c>
      <c r="D97" s="49">
        <v>17697</v>
      </c>
      <c r="E97" s="49">
        <v>0</v>
      </c>
      <c r="F97" s="50">
        <f>E97/D97*100</f>
        <v>0</v>
      </c>
    </row>
    <row r="98" spans="1:6" ht="38.25" x14ac:dyDescent="0.25">
      <c r="A98" s="265"/>
      <c r="B98" s="51"/>
      <c r="C98" s="86" t="s">
        <v>8</v>
      </c>
      <c r="D98" s="49">
        <v>58361</v>
      </c>
      <c r="E98" s="49">
        <v>68.102879999999999</v>
      </c>
      <c r="F98" s="50">
        <f>E98/D98*100</f>
        <v>0.11669244872431932</v>
      </c>
    </row>
    <row r="99" spans="1:6" ht="16.5" thickBot="1" x14ac:dyDescent="0.3">
      <c r="A99" s="266"/>
      <c r="B99" s="58"/>
      <c r="C99" s="52" t="s">
        <v>6</v>
      </c>
      <c r="D99" s="88">
        <v>0</v>
      </c>
      <c r="E99" s="88">
        <v>0</v>
      </c>
      <c r="F99" s="91">
        <v>0</v>
      </c>
    </row>
    <row r="100" spans="1:6" ht="16.5" thickBot="1" x14ac:dyDescent="0.3">
      <c r="A100" s="55"/>
      <c r="B100" s="43" t="s">
        <v>81</v>
      </c>
      <c r="C100" s="149"/>
      <c r="D100" s="45">
        <f>SUM(D96:D99)</f>
        <v>76058</v>
      </c>
      <c r="E100" s="45">
        <f>SUM(E96:E99)</f>
        <v>68.102879999999999</v>
      </c>
      <c r="F100" s="46">
        <f>E100/D100*100</f>
        <v>8.9540718925030904E-2</v>
      </c>
    </row>
    <row r="101" spans="1:6" ht="29.25" customHeight="1" x14ac:dyDescent="0.25">
      <c r="A101" s="308" t="s">
        <v>213</v>
      </c>
      <c r="B101" s="302" t="s">
        <v>212</v>
      </c>
      <c r="C101" s="96" t="s">
        <v>5</v>
      </c>
      <c r="D101" s="3">
        <v>0</v>
      </c>
      <c r="E101" s="3">
        <v>0</v>
      </c>
      <c r="F101" s="79">
        <v>0</v>
      </c>
    </row>
    <row r="102" spans="1:6" ht="25.5" x14ac:dyDescent="0.25">
      <c r="A102" s="308"/>
      <c r="B102" s="302"/>
      <c r="C102" s="86" t="s">
        <v>7</v>
      </c>
      <c r="D102" s="49">
        <v>0</v>
      </c>
      <c r="E102" s="49">
        <v>0</v>
      </c>
      <c r="F102" s="74">
        <v>0</v>
      </c>
    </row>
    <row r="103" spans="1:6" ht="38.25" x14ac:dyDescent="0.25">
      <c r="A103" s="308"/>
      <c r="B103" s="302"/>
      <c r="C103" s="86" t="s">
        <v>8</v>
      </c>
      <c r="D103" s="49">
        <v>0</v>
      </c>
      <c r="E103" s="49">
        <v>0</v>
      </c>
      <c r="F103" s="74">
        <v>0</v>
      </c>
    </row>
    <row r="104" spans="1:6" ht="16.5" thickBot="1" x14ac:dyDescent="0.3">
      <c r="A104" s="308"/>
      <c r="B104" s="302"/>
      <c r="C104" s="52" t="s">
        <v>6</v>
      </c>
      <c r="D104" s="53">
        <v>0</v>
      </c>
      <c r="E104" s="53">
        <v>0</v>
      </c>
      <c r="F104" s="92">
        <v>0</v>
      </c>
    </row>
    <row r="105" spans="1:6" ht="16.5" thickBot="1" x14ac:dyDescent="0.3">
      <c r="A105" s="77"/>
      <c r="B105" s="43" t="s">
        <v>81</v>
      </c>
      <c r="C105" s="56"/>
      <c r="D105" s="45">
        <v>0</v>
      </c>
      <c r="E105" s="45">
        <v>0</v>
      </c>
      <c r="F105" s="46">
        <v>0</v>
      </c>
    </row>
    <row r="106" spans="1:6" ht="25.5" x14ac:dyDescent="0.25">
      <c r="A106" s="277" t="s">
        <v>214</v>
      </c>
      <c r="B106" s="302" t="s">
        <v>23</v>
      </c>
      <c r="C106" s="47" t="s">
        <v>5</v>
      </c>
      <c r="D106" s="3">
        <v>0</v>
      </c>
      <c r="E106" s="3">
        <v>0</v>
      </c>
      <c r="F106" s="79">
        <v>0</v>
      </c>
    </row>
    <row r="107" spans="1:6" ht="25.5" x14ac:dyDescent="0.25">
      <c r="A107" s="300"/>
      <c r="B107" s="302"/>
      <c r="C107" s="48" t="s">
        <v>7</v>
      </c>
      <c r="D107" s="49">
        <v>23562</v>
      </c>
      <c r="E107" s="49">
        <v>3275.37012</v>
      </c>
      <c r="F107" s="50">
        <f>E107/D107*100</f>
        <v>13.901070028011207</v>
      </c>
    </row>
    <row r="108" spans="1:6" ht="38.25" x14ac:dyDescent="0.25">
      <c r="A108" s="300"/>
      <c r="B108" s="302"/>
      <c r="C108" s="48" t="s">
        <v>8</v>
      </c>
      <c r="D108" s="49">
        <v>2072</v>
      </c>
      <c r="E108" s="49">
        <v>230.2</v>
      </c>
      <c r="F108" s="74">
        <v>0</v>
      </c>
    </row>
    <row r="109" spans="1:6" ht="16.5" thickBot="1" x14ac:dyDescent="0.3">
      <c r="A109" s="301"/>
      <c r="B109" s="303"/>
      <c r="C109" s="66" t="s">
        <v>6</v>
      </c>
      <c r="D109" s="53">
        <v>0</v>
      </c>
      <c r="E109" s="53">
        <v>0</v>
      </c>
      <c r="F109" s="92">
        <v>0</v>
      </c>
    </row>
    <row r="110" spans="1:6" ht="16.5" thickBot="1" x14ac:dyDescent="0.3">
      <c r="A110" s="55"/>
      <c r="B110" s="43" t="s">
        <v>81</v>
      </c>
      <c r="C110" s="93"/>
      <c r="D110" s="45">
        <f>SUM(D106:D109)</f>
        <v>25634</v>
      </c>
      <c r="E110" s="45">
        <f>SUM(E106:E109)</f>
        <v>3505.5701199999999</v>
      </c>
      <c r="F110" s="46">
        <f>E110/D110*100</f>
        <v>13.675470546929859</v>
      </c>
    </row>
    <row r="111" spans="1:6" ht="30" x14ac:dyDescent="0.25">
      <c r="A111" s="264" t="s">
        <v>152</v>
      </c>
      <c r="B111" s="140" t="s">
        <v>74</v>
      </c>
      <c r="C111" s="47" t="s">
        <v>5</v>
      </c>
      <c r="D111" s="49">
        <v>0</v>
      </c>
      <c r="E111" s="49">
        <v>0</v>
      </c>
      <c r="F111" s="50">
        <v>0</v>
      </c>
    </row>
    <row r="112" spans="1:6" ht="25.5" x14ac:dyDescent="0.25">
      <c r="A112" s="265"/>
      <c r="B112" s="51"/>
      <c r="C112" s="48" t="s">
        <v>7</v>
      </c>
      <c r="D112" s="49">
        <v>0</v>
      </c>
      <c r="E112" s="49">
        <v>0</v>
      </c>
      <c r="F112" s="50">
        <v>0</v>
      </c>
    </row>
    <row r="113" spans="1:6" ht="38.25" x14ac:dyDescent="0.25">
      <c r="A113" s="265"/>
      <c r="B113" s="51"/>
      <c r="C113" s="48" t="s">
        <v>8</v>
      </c>
      <c r="D113" s="49">
        <v>2000</v>
      </c>
      <c r="E113" s="49">
        <v>0</v>
      </c>
      <c r="F113" s="50">
        <f>E113/D113*100</f>
        <v>0</v>
      </c>
    </row>
    <row r="114" spans="1:6" ht="16.5" thickBot="1" x14ac:dyDescent="0.3">
      <c r="A114" s="266"/>
      <c r="B114" s="58"/>
      <c r="C114" s="52" t="s">
        <v>6</v>
      </c>
      <c r="D114" s="49">
        <v>0</v>
      </c>
      <c r="E114" s="49">
        <v>0</v>
      </c>
      <c r="F114" s="50">
        <v>0</v>
      </c>
    </row>
    <row r="115" spans="1:6" ht="16.5" thickBot="1" x14ac:dyDescent="0.3">
      <c r="A115" s="55"/>
      <c r="B115" s="43" t="s">
        <v>81</v>
      </c>
      <c r="C115" s="56"/>
      <c r="D115" s="45">
        <f>SUM(D111:D114)</f>
        <v>2000</v>
      </c>
      <c r="E115" s="45">
        <f>SUM(E111:E114)</f>
        <v>0</v>
      </c>
      <c r="F115" s="46">
        <f>E115/D115*100</f>
        <v>0</v>
      </c>
    </row>
    <row r="116" spans="1:6" ht="25.5" x14ac:dyDescent="0.25">
      <c r="A116" s="264" t="s">
        <v>216</v>
      </c>
      <c r="B116" s="302" t="s">
        <v>217</v>
      </c>
      <c r="C116" s="96" t="s">
        <v>5</v>
      </c>
      <c r="D116" s="3">
        <v>0</v>
      </c>
      <c r="E116" s="3">
        <v>0</v>
      </c>
      <c r="F116" s="9">
        <v>0</v>
      </c>
    </row>
    <row r="117" spans="1:6" ht="25.5" x14ac:dyDescent="0.25">
      <c r="A117" s="265"/>
      <c r="B117" s="302"/>
      <c r="C117" s="35" t="s">
        <v>7</v>
      </c>
      <c r="D117" s="49">
        <v>0</v>
      </c>
      <c r="E117" s="49">
        <v>0</v>
      </c>
      <c r="F117" s="50">
        <v>0</v>
      </c>
    </row>
    <row r="118" spans="1:6" ht="38.25" x14ac:dyDescent="0.25">
      <c r="A118" s="265"/>
      <c r="B118" s="302"/>
      <c r="C118" s="35" t="s">
        <v>8</v>
      </c>
      <c r="D118" s="49">
        <v>0</v>
      </c>
      <c r="E118" s="49">
        <v>0</v>
      </c>
      <c r="F118" s="50">
        <v>0</v>
      </c>
    </row>
    <row r="119" spans="1:6" ht="16.5" thickBot="1" x14ac:dyDescent="0.3">
      <c r="A119" s="265"/>
      <c r="B119" s="302"/>
      <c r="C119" s="151" t="s">
        <v>6</v>
      </c>
      <c r="D119" s="53">
        <v>0</v>
      </c>
      <c r="E119" s="53">
        <v>0</v>
      </c>
      <c r="F119" s="54">
        <v>0</v>
      </c>
    </row>
    <row r="120" spans="1:6" ht="16.5" thickBot="1" x14ac:dyDescent="0.3">
      <c r="A120" s="77"/>
      <c r="B120" s="43" t="s">
        <v>81</v>
      </c>
      <c r="C120" s="56"/>
      <c r="D120" s="45">
        <v>0</v>
      </c>
      <c r="E120" s="45">
        <v>0</v>
      </c>
      <c r="F120" s="59">
        <v>0</v>
      </c>
    </row>
    <row r="121" spans="1:6" ht="25.5" x14ac:dyDescent="0.25">
      <c r="A121" s="268" t="s">
        <v>27</v>
      </c>
      <c r="B121" s="271" t="s">
        <v>88</v>
      </c>
      <c r="C121" s="96" t="s">
        <v>5</v>
      </c>
      <c r="D121" s="3">
        <v>0</v>
      </c>
      <c r="E121" s="3">
        <v>0</v>
      </c>
      <c r="F121" s="9">
        <v>0</v>
      </c>
    </row>
    <row r="122" spans="1:6" ht="25.5" x14ac:dyDescent="0.25">
      <c r="A122" s="268"/>
      <c r="B122" s="271"/>
      <c r="C122" s="35" t="s">
        <v>7</v>
      </c>
      <c r="D122" s="49">
        <f>D127+D132+D137</f>
        <v>62250.700000000004</v>
      </c>
      <c r="E122" s="49">
        <f>E127+E132+E137</f>
        <v>2327.4</v>
      </c>
      <c r="F122" s="50">
        <v>0</v>
      </c>
    </row>
    <row r="123" spans="1:6" ht="38.25" x14ac:dyDescent="0.25">
      <c r="A123" s="268"/>
      <c r="B123" s="271"/>
      <c r="C123" s="35" t="s">
        <v>8</v>
      </c>
      <c r="D123" s="49">
        <f>D128+D133+D138</f>
        <v>1033870.0900000001</v>
      </c>
      <c r="E123" s="49">
        <f>E128+E133+E138</f>
        <v>204366.63</v>
      </c>
      <c r="F123" s="50">
        <f>E123/D123*100</f>
        <v>19.767147920876596</v>
      </c>
    </row>
    <row r="124" spans="1:6" ht="16.5" thickBot="1" x14ac:dyDescent="0.3">
      <c r="A124" s="269"/>
      <c r="B124" s="272"/>
      <c r="C124" s="39" t="s">
        <v>6</v>
      </c>
      <c r="D124" s="49">
        <v>0</v>
      </c>
      <c r="E124" s="49">
        <v>0</v>
      </c>
      <c r="F124" s="50">
        <v>0</v>
      </c>
    </row>
    <row r="125" spans="1:6" ht="16.5" thickBot="1" x14ac:dyDescent="0.3">
      <c r="A125" s="42"/>
      <c r="B125" s="43" t="s">
        <v>79</v>
      </c>
      <c r="C125" s="44"/>
      <c r="D125" s="45">
        <f>SUM(D121:D124)</f>
        <v>1096120.79</v>
      </c>
      <c r="E125" s="45">
        <f>SUM(E121:E124)</f>
        <v>206694.03</v>
      </c>
      <c r="F125" s="46">
        <f>E125/D125*100</f>
        <v>18.856866130602263</v>
      </c>
    </row>
    <row r="126" spans="1:6" ht="25.5" x14ac:dyDescent="0.25">
      <c r="A126" s="264" t="s">
        <v>28</v>
      </c>
      <c r="B126" s="139" t="s">
        <v>89</v>
      </c>
      <c r="C126" s="47" t="s">
        <v>5</v>
      </c>
      <c r="D126" s="3">
        <v>0</v>
      </c>
      <c r="E126" s="3">
        <v>0</v>
      </c>
      <c r="F126" s="9">
        <v>0</v>
      </c>
    </row>
    <row r="127" spans="1:6" ht="25.5" x14ac:dyDescent="0.25">
      <c r="A127" s="265"/>
      <c r="B127" s="139"/>
      <c r="C127" s="48" t="s">
        <v>7</v>
      </c>
      <c r="D127" s="49">
        <v>59923.3</v>
      </c>
      <c r="E127" s="49">
        <v>0</v>
      </c>
      <c r="F127" s="50">
        <v>0</v>
      </c>
    </row>
    <row r="128" spans="1:6" ht="38.25" x14ac:dyDescent="0.25">
      <c r="A128" s="265"/>
      <c r="B128" s="51"/>
      <c r="C128" s="48" t="s">
        <v>8</v>
      </c>
      <c r="D128" s="49">
        <v>440910.84</v>
      </c>
      <c r="E128" s="49">
        <v>82998.710000000006</v>
      </c>
      <c r="F128" s="50">
        <f>E128/D128*100</f>
        <v>18.824375014231904</v>
      </c>
    </row>
    <row r="129" spans="1:6" ht="16.5" thickBot="1" x14ac:dyDescent="0.3">
      <c r="A129" s="265"/>
      <c r="B129" s="51"/>
      <c r="C129" s="52" t="s">
        <v>6</v>
      </c>
      <c r="D129" s="53">
        <v>0</v>
      </c>
      <c r="E129" s="53">
        <v>0</v>
      </c>
      <c r="F129" s="54">
        <v>0</v>
      </c>
    </row>
    <row r="130" spans="1:6" ht="16.5" thickBot="1" x14ac:dyDescent="0.3">
      <c r="A130" s="55"/>
      <c r="B130" s="43" t="s">
        <v>81</v>
      </c>
      <c r="C130" s="56"/>
      <c r="D130" s="45">
        <f>SUM(D126:D129)</f>
        <v>500834.14</v>
      </c>
      <c r="E130" s="45">
        <f>SUM(E126:E129)</f>
        <v>82998.710000000006</v>
      </c>
      <c r="F130" s="46">
        <f>E130/D130*100</f>
        <v>16.572095105177933</v>
      </c>
    </row>
    <row r="131" spans="1:6" ht="25.5" x14ac:dyDescent="0.25">
      <c r="A131" s="264" t="s">
        <v>29</v>
      </c>
      <c r="B131" s="57" t="s">
        <v>49</v>
      </c>
      <c r="C131" s="47" t="s">
        <v>5</v>
      </c>
      <c r="D131" s="49">
        <v>0</v>
      </c>
      <c r="E131" s="49">
        <v>0</v>
      </c>
      <c r="F131" s="50">
        <v>0</v>
      </c>
    </row>
    <row r="132" spans="1:6" ht="25.5" x14ac:dyDescent="0.25">
      <c r="A132" s="265"/>
      <c r="B132" s="51"/>
      <c r="C132" s="48" t="s">
        <v>7</v>
      </c>
      <c r="D132" s="49">
        <v>2327.4</v>
      </c>
      <c r="E132" s="49">
        <v>2327.4</v>
      </c>
      <c r="F132" s="50">
        <v>0</v>
      </c>
    </row>
    <row r="133" spans="1:6" ht="38.25" x14ac:dyDescent="0.25">
      <c r="A133" s="265"/>
      <c r="B133" s="51"/>
      <c r="C133" s="48" t="s">
        <v>8</v>
      </c>
      <c r="D133" s="49">
        <v>573378.25</v>
      </c>
      <c r="E133" s="49">
        <v>116927.45</v>
      </c>
      <c r="F133" s="50">
        <f>E133/D133*100</f>
        <v>20.392725046686021</v>
      </c>
    </row>
    <row r="134" spans="1:6" ht="16.5" thickBot="1" x14ac:dyDescent="0.3">
      <c r="A134" s="266"/>
      <c r="B134" s="58"/>
      <c r="C134" s="52" t="s">
        <v>6</v>
      </c>
      <c r="D134" s="49">
        <v>0</v>
      </c>
      <c r="E134" s="49">
        <v>0</v>
      </c>
      <c r="F134" s="50">
        <v>0</v>
      </c>
    </row>
    <row r="135" spans="1:6" ht="16.5" thickBot="1" x14ac:dyDescent="0.3">
      <c r="A135" s="55"/>
      <c r="B135" s="43" t="s">
        <v>81</v>
      </c>
      <c r="C135" s="56"/>
      <c r="D135" s="45">
        <f>SUM(D131:D134)</f>
        <v>575705.65</v>
      </c>
      <c r="E135" s="45">
        <f>SUM(E131:E134)</f>
        <v>119254.84999999999</v>
      </c>
      <c r="F135" s="46">
        <f>E135/D135*100</f>
        <v>20.714552653773673</v>
      </c>
    </row>
    <row r="136" spans="1:6" ht="25.5" x14ac:dyDescent="0.25">
      <c r="A136" s="264" t="s">
        <v>30</v>
      </c>
      <c r="B136" s="57" t="s">
        <v>23</v>
      </c>
      <c r="C136" s="47" t="s">
        <v>5</v>
      </c>
      <c r="D136" s="49">
        <v>0</v>
      </c>
      <c r="E136" s="49">
        <v>0</v>
      </c>
      <c r="F136" s="50">
        <v>0</v>
      </c>
    </row>
    <row r="137" spans="1:6" ht="25.5" x14ac:dyDescent="0.25">
      <c r="A137" s="265"/>
      <c r="B137" s="51"/>
      <c r="C137" s="48" t="s">
        <v>7</v>
      </c>
      <c r="D137" s="49">
        <v>0</v>
      </c>
      <c r="E137" s="49">
        <v>0</v>
      </c>
      <c r="F137" s="50">
        <v>0</v>
      </c>
    </row>
    <row r="138" spans="1:6" ht="38.25" x14ac:dyDescent="0.25">
      <c r="A138" s="265"/>
      <c r="B138" s="51"/>
      <c r="C138" s="48" t="s">
        <v>8</v>
      </c>
      <c r="D138" s="49">
        <v>19581</v>
      </c>
      <c r="E138" s="49">
        <v>4440.47</v>
      </c>
      <c r="F138" s="50">
        <f>E138/D138*100</f>
        <v>22.677442418671163</v>
      </c>
    </row>
    <row r="139" spans="1:6" ht="16.5" thickBot="1" x14ac:dyDescent="0.3">
      <c r="A139" s="266"/>
      <c r="B139" s="58"/>
      <c r="C139" s="52" t="s">
        <v>6</v>
      </c>
      <c r="D139" s="49">
        <v>0</v>
      </c>
      <c r="E139" s="49">
        <v>0</v>
      </c>
      <c r="F139" s="50">
        <v>0</v>
      </c>
    </row>
    <row r="140" spans="1:6" ht="16.5" thickBot="1" x14ac:dyDescent="0.3">
      <c r="A140" s="55"/>
      <c r="B140" s="43" t="s">
        <v>81</v>
      </c>
      <c r="C140" s="56"/>
      <c r="D140" s="45">
        <f>SUM(D136:D139)</f>
        <v>19581</v>
      </c>
      <c r="E140" s="45">
        <f>SUM(E136:E139)</f>
        <v>4440.47</v>
      </c>
      <c r="F140" s="46">
        <f>E140/D140*100</f>
        <v>22.677442418671163</v>
      </c>
    </row>
    <row r="141" spans="1:6" ht="25.5" x14ac:dyDescent="0.25">
      <c r="A141" s="267" t="s">
        <v>31</v>
      </c>
      <c r="B141" s="270" t="s">
        <v>90</v>
      </c>
      <c r="C141" s="33" t="s">
        <v>5</v>
      </c>
      <c r="D141" s="49">
        <v>0</v>
      </c>
      <c r="E141" s="49">
        <v>0</v>
      </c>
      <c r="F141" s="50">
        <v>0</v>
      </c>
    </row>
    <row r="142" spans="1:6" ht="25.5" x14ac:dyDescent="0.25">
      <c r="A142" s="268"/>
      <c r="B142" s="271"/>
      <c r="C142" s="35" t="s">
        <v>7</v>
      </c>
      <c r="D142" s="49">
        <f>D147+D152+D157</f>
        <v>18160</v>
      </c>
      <c r="E142" s="49">
        <f>E147+E152+E157</f>
        <v>1601.11105</v>
      </c>
      <c r="F142" s="50">
        <f>E142/D142*100</f>
        <v>8.8166908039647574</v>
      </c>
    </row>
    <row r="143" spans="1:6" ht="38.25" x14ac:dyDescent="0.25">
      <c r="A143" s="268"/>
      <c r="B143" s="271"/>
      <c r="C143" s="35" t="s">
        <v>8</v>
      </c>
      <c r="D143" s="49">
        <f>D148+D153+D158</f>
        <v>539.63799999999992</v>
      </c>
      <c r="E143" s="49">
        <f>E148+E153+E158</f>
        <v>125</v>
      </c>
      <c r="F143" s="50">
        <f>E143/D143*100</f>
        <v>23.16367639046917</v>
      </c>
    </row>
    <row r="144" spans="1:6" ht="16.5" thickBot="1" x14ac:dyDescent="0.3">
      <c r="A144" s="269"/>
      <c r="B144" s="272"/>
      <c r="C144" s="39" t="s">
        <v>6</v>
      </c>
      <c r="D144" s="49">
        <v>0</v>
      </c>
      <c r="E144" s="49">
        <v>0</v>
      </c>
      <c r="F144" s="50">
        <v>0</v>
      </c>
    </row>
    <row r="145" spans="1:6" ht="16.5" thickBot="1" x14ac:dyDescent="0.3">
      <c r="A145" s="42"/>
      <c r="B145" s="43" t="s">
        <v>79</v>
      </c>
      <c r="C145" s="44"/>
      <c r="D145" s="45">
        <f>SUM(D141:D144)</f>
        <v>18699.637999999999</v>
      </c>
      <c r="E145" s="94">
        <f>SUM(E141:E144)</f>
        <v>1726.11105</v>
      </c>
      <c r="F145" s="95">
        <f>E145/D145*100</f>
        <v>9.2307190652567712</v>
      </c>
    </row>
    <row r="146" spans="1:6" ht="30" x14ac:dyDescent="0.25">
      <c r="A146" s="264" t="s">
        <v>32</v>
      </c>
      <c r="B146" s="139" t="s">
        <v>141</v>
      </c>
      <c r="C146" s="47" t="s">
        <v>5</v>
      </c>
      <c r="D146" s="3">
        <v>0</v>
      </c>
      <c r="E146" s="3">
        <v>0</v>
      </c>
      <c r="F146" s="9">
        <v>0</v>
      </c>
    </row>
    <row r="147" spans="1:6" ht="25.5" x14ac:dyDescent="0.25">
      <c r="A147" s="265"/>
      <c r="B147" s="139"/>
      <c r="C147" s="48" t="s">
        <v>7</v>
      </c>
      <c r="D147" s="49">
        <v>0</v>
      </c>
      <c r="E147" s="49">
        <v>0</v>
      </c>
      <c r="F147" s="50">
        <v>0</v>
      </c>
    </row>
    <row r="148" spans="1:6" ht="38.25" x14ac:dyDescent="0.25">
      <c r="A148" s="265"/>
      <c r="B148" s="51"/>
      <c r="C148" s="48" t="s">
        <v>8</v>
      </c>
      <c r="D148" s="49">
        <v>0</v>
      </c>
      <c r="E148" s="49">
        <v>0</v>
      </c>
      <c r="F148" s="50">
        <v>0</v>
      </c>
    </row>
    <row r="149" spans="1:6" ht="16.5" thickBot="1" x14ac:dyDescent="0.3">
      <c r="A149" s="265"/>
      <c r="B149" s="51"/>
      <c r="C149" s="52" t="s">
        <v>6</v>
      </c>
      <c r="D149" s="53">
        <v>0</v>
      </c>
      <c r="E149" s="53">
        <v>0</v>
      </c>
      <c r="F149" s="54">
        <v>0</v>
      </c>
    </row>
    <row r="150" spans="1:6" ht="16.5" thickBot="1" x14ac:dyDescent="0.3">
      <c r="A150" s="55"/>
      <c r="B150" s="43" t="s">
        <v>81</v>
      </c>
      <c r="C150" s="56"/>
      <c r="D150" s="45">
        <f>SUM(D146:D149)</f>
        <v>0</v>
      </c>
      <c r="E150" s="45">
        <f>SUM(E146:E149)</f>
        <v>0</v>
      </c>
      <c r="F150" s="46">
        <v>0</v>
      </c>
    </row>
    <row r="151" spans="1:6" ht="30" x14ac:dyDescent="0.25">
      <c r="A151" s="264" t="s">
        <v>33</v>
      </c>
      <c r="B151" s="139" t="s">
        <v>290</v>
      </c>
      <c r="C151" s="47" t="s">
        <v>5</v>
      </c>
      <c r="D151" s="3">
        <v>0</v>
      </c>
      <c r="E151" s="3">
        <v>0</v>
      </c>
      <c r="F151" s="9">
        <v>0</v>
      </c>
    </row>
    <row r="152" spans="1:6" ht="25.5" x14ac:dyDescent="0.25">
      <c r="A152" s="265"/>
      <c r="B152" s="51"/>
      <c r="C152" s="48" t="s">
        <v>7</v>
      </c>
      <c r="D152" s="3">
        <v>0</v>
      </c>
      <c r="E152" s="3">
        <v>0</v>
      </c>
      <c r="F152" s="9">
        <v>0</v>
      </c>
    </row>
    <row r="153" spans="1:6" ht="38.25" x14ac:dyDescent="0.25">
      <c r="A153" s="265"/>
      <c r="B153" s="51"/>
      <c r="C153" s="48" t="s">
        <v>8</v>
      </c>
      <c r="D153" s="49">
        <v>254</v>
      </c>
      <c r="E153" s="49">
        <v>0</v>
      </c>
      <c r="F153" s="50">
        <f>E153/D153*100</f>
        <v>0</v>
      </c>
    </row>
    <row r="154" spans="1:6" ht="16.5" thickBot="1" x14ac:dyDescent="0.3">
      <c r="A154" s="266"/>
      <c r="B154" s="58"/>
      <c r="C154" s="52" t="s">
        <v>6</v>
      </c>
      <c r="D154" s="53">
        <v>0</v>
      </c>
      <c r="E154" s="53">
        <v>0</v>
      </c>
      <c r="F154" s="54">
        <v>0</v>
      </c>
    </row>
    <row r="155" spans="1:6" ht="16.5" thickBot="1" x14ac:dyDescent="0.3">
      <c r="A155" s="55"/>
      <c r="B155" s="43" t="s">
        <v>81</v>
      </c>
      <c r="C155" s="56"/>
      <c r="D155" s="45">
        <f>SUM(D151:D154)</f>
        <v>254</v>
      </c>
      <c r="E155" s="45">
        <f>SUM(E151:E154)</f>
        <v>0</v>
      </c>
      <c r="F155" s="46">
        <f>E155/D155*100</f>
        <v>0</v>
      </c>
    </row>
    <row r="156" spans="1:6" ht="45" x14ac:dyDescent="0.25">
      <c r="A156" s="264" t="s">
        <v>34</v>
      </c>
      <c r="B156" s="57" t="s">
        <v>150</v>
      </c>
      <c r="C156" s="47" t="s">
        <v>5</v>
      </c>
      <c r="D156" s="3">
        <v>0</v>
      </c>
      <c r="E156" s="3">
        <v>0</v>
      </c>
      <c r="F156" s="9">
        <v>0</v>
      </c>
    </row>
    <row r="157" spans="1:6" ht="25.5" x14ac:dyDescent="0.25">
      <c r="A157" s="265"/>
      <c r="B157" s="51"/>
      <c r="C157" s="48" t="s">
        <v>7</v>
      </c>
      <c r="D157" s="3">
        <v>18160</v>
      </c>
      <c r="E157" s="3">
        <v>1601.11105</v>
      </c>
      <c r="F157" s="9">
        <f>E157/D157*100</f>
        <v>8.8166908039647574</v>
      </c>
    </row>
    <row r="158" spans="1:6" ht="38.25" x14ac:dyDescent="0.25">
      <c r="A158" s="265"/>
      <c r="B158" s="51"/>
      <c r="C158" s="48" t="s">
        <v>8</v>
      </c>
      <c r="D158" s="3">
        <v>285.63799999999998</v>
      </c>
      <c r="E158" s="3">
        <v>125</v>
      </c>
      <c r="F158" s="9">
        <v>0</v>
      </c>
    </row>
    <row r="159" spans="1:6" ht="16.5" thickBot="1" x14ac:dyDescent="0.3">
      <c r="A159" s="266"/>
      <c r="B159" s="58"/>
      <c r="C159" s="52" t="s">
        <v>6</v>
      </c>
      <c r="D159" s="3">
        <v>0</v>
      </c>
      <c r="E159" s="3">
        <v>0</v>
      </c>
      <c r="F159" s="9">
        <v>0</v>
      </c>
    </row>
    <row r="160" spans="1:6" ht="16.5" thickBot="1" x14ac:dyDescent="0.3">
      <c r="A160" s="55"/>
      <c r="B160" s="43" t="s">
        <v>81</v>
      </c>
      <c r="C160" s="56"/>
      <c r="D160" s="45">
        <f>SUM(D156:D159)</f>
        <v>18445.637999999999</v>
      </c>
      <c r="E160" s="45">
        <f>SUM(E156:E159)</f>
        <v>1726.11105</v>
      </c>
      <c r="F160" s="46">
        <f>E160/D160*100</f>
        <v>9.3578278506820958</v>
      </c>
    </row>
    <row r="161" spans="1:6" ht="25.5" x14ac:dyDescent="0.25">
      <c r="A161" s="268" t="s">
        <v>35</v>
      </c>
      <c r="B161" s="271" t="s">
        <v>91</v>
      </c>
      <c r="C161" s="96" t="s">
        <v>5</v>
      </c>
      <c r="D161" s="3">
        <v>0</v>
      </c>
      <c r="E161" s="3">
        <v>0</v>
      </c>
      <c r="F161" s="9">
        <v>0</v>
      </c>
    </row>
    <row r="162" spans="1:6" ht="25.5" x14ac:dyDescent="0.25">
      <c r="A162" s="268"/>
      <c r="B162" s="271"/>
      <c r="C162" s="35" t="s">
        <v>7</v>
      </c>
      <c r="D162" s="49">
        <f>D167+D172+D177+D182</f>
        <v>636.22</v>
      </c>
      <c r="E162" s="49">
        <f>E167+E172+E177+E182</f>
        <v>0</v>
      </c>
      <c r="F162" s="50">
        <f>E162/D162*100</f>
        <v>0</v>
      </c>
    </row>
    <row r="163" spans="1:6" ht="38.25" x14ac:dyDescent="0.25">
      <c r="A163" s="268"/>
      <c r="B163" s="271"/>
      <c r="C163" s="35" t="s">
        <v>8</v>
      </c>
      <c r="D163" s="49">
        <f>D168+D173+D178+D183</f>
        <v>17402</v>
      </c>
      <c r="E163" s="49">
        <f>E168+E173+E178+E183</f>
        <v>51.562800000000003</v>
      </c>
      <c r="F163" s="50">
        <f>E163/D163*100</f>
        <v>0.29630387311803241</v>
      </c>
    </row>
    <row r="164" spans="1:6" ht="16.5" thickBot="1" x14ac:dyDescent="0.3">
      <c r="A164" s="269"/>
      <c r="B164" s="272"/>
      <c r="C164" s="39" t="s">
        <v>6</v>
      </c>
      <c r="D164" s="172">
        <v>0</v>
      </c>
      <c r="E164" s="172">
        <v>0</v>
      </c>
      <c r="F164" s="173">
        <v>0</v>
      </c>
    </row>
    <row r="165" spans="1:6" ht="16.5" thickBot="1" x14ac:dyDescent="0.3">
      <c r="A165" s="42"/>
      <c r="B165" s="43" t="s">
        <v>79</v>
      </c>
      <c r="C165" s="44"/>
      <c r="D165" s="45">
        <f>SUM(D161:D164)</f>
        <v>18038.22</v>
      </c>
      <c r="E165" s="45">
        <f>SUM(E161:E164)</f>
        <v>51.562800000000003</v>
      </c>
      <c r="F165" s="59">
        <f>E165/D165*100</f>
        <v>0.28585303871446294</v>
      </c>
    </row>
    <row r="166" spans="1:6" ht="25.5" x14ac:dyDescent="0.25">
      <c r="A166" s="265" t="s">
        <v>92</v>
      </c>
      <c r="B166" s="139" t="s">
        <v>94</v>
      </c>
      <c r="C166" s="47" t="s">
        <v>5</v>
      </c>
      <c r="D166" s="3">
        <v>0</v>
      </c>
      <c r="E166" s="3">
        <v>0</v>
      </c>
      <c r="F166" s="9">
        <v>0</v>
      </c>
    </row>
    <row r="167" spans="1:6" ht="25.5" x14ac:dyDescent="0.25">
      <c r="A167" s="265"/>
      <c r="B167" s="139"/>
      <c r="C167" s="48" t="s">
        <v>7</v>
      </c>
      <c r="D167" s="49">
        <v>0</v>
      </c>
      <c r="E167" s="49">
        <v>0</v>
      </c>
      <c r="F167" s="50">
        <v>0</v>
      </c>
    </row>
    <row r="168" spans="1:6" ht="38.25" x14ac:dyDescent="0.25">
      <c r="A168" s="265"/>
      <c r="B168" s="51"/>
      <c r="C168" s="48" t="s">
        <v>8</v>
      </c>
      <c r="D168" s="49">
        <v>5000</v>
      </c>
      <c r="E168" s="49">
        <v>0</v>
      </c>
      <c r="F168" s="50">
        <f>E168/D168*100</f>
        <v>0</v>
      </c>
    </row>
    <row r="169" spans="1:6" ht="16.5" thickBot="1" x14ac:dyDescent="0.3">
      <c r="A169" s="265"/>
      <c r="B169" s="51"/>
      <c r="C169" s="52" t="s">
        <v>6</v>
      </c>
      <c r="D169" s="53">
        <v>0</v>
      </c>
      <c r="E169" s="53">
        <v>0</v>
      </c>
      <c r="F169" s="54">
        <v>0</v>
      </c>
    </row>
    <row r="170" spans="1:6" ht="16.5" thickBot="1" x14ac:dyDescent="0.3">
      <c r="A170" s="55"/>
      <c r="B170" s="43" t="s">
        <v>81</v>
      </c>
      <c r="C170" s="56"/>
      <c r="D170" s="45">
        <f>SUM(D166:D169)</f>
        <v>5000</v>
      </c>
      <c r="E170" s="45">
        <f>SUM(E166:E169)</f>
        <v>0</v>
      </c>
      <c r="F170" s="46">
        <f>E170/D170*100</f>
        <v>0</v>
      </c>
    </row>
    <row r="171" spans="1:6" ht="25.5" x14ac:dyDescent="0.25">
      <c r="A171" s="264" t="s">
        <v>93</v>
      </c>
      <c r="B171" s="57" t="s">
        <v>95</v>
      </c>
      <c r="C171" s="47" t="s">
        <v>5</v>
      </c>
      <c r="D171" s="3">
        <v>0</v>
      </c>
      <c r="E171" s="3">
        <v>0</v>
      </c>
      <c r="F171" s="9">
        <v>0</v>
      </c>
    </row>
    <row r="172" spans="1:6" ht="25.5" x14ac:dyDescent="0.25">
      <c r="A172" s="265"/>
      <c r="B172" s="51"/>
      <c r="C172" s="48" t="s">
        <v>7</v>
      </c>
      <c r="D172" s="49">
        <v>0</v>
      </c>
      <c r="E172" s="49">
        <v>0</v>
      </c>
      <c r="F172" s="50">
        <v>0</v>
      </c>
    </row>
    <row r="173" spans="1:6" ht="38.25" x14ac:dyDescent="0.25">
      <c r="A173" s="265"/>
      <c r="B173" s="51"/>
      <c r="C173" s="48" t="s">
        <v>8</v>
      </c>
      <c r="D173" s="49">
        <v>12000</v>
      </c>
      <c r="E173" s="49">
        <v>51.562800000000003</v>
      </c>
      <c r="F173" s="50">
        <v>0</v>
      </c>
    </row>
    <row r="174" spans="1:6" ht="16.5" thickBot="1" x14ac:dyDescent="0.3">
      <c r="A174" s="266"/>
      <c r="B174" s="58"/>
      <c r="C174" s="52" t="s">
        <v>6</v>
      </c>
      <c r="D174" s="53">
        <v>0</v>
      </c>
      <c r="E174" s="53">
        <v>0</v>
      </c>
      <c r="F174" s="54">
        <v>0</v>
      </c>
    </row>
    <row r="175" spans="1:6" ht="16.5" thickBot="1" x14ac:dyDescent="0.3">
      <c r="A175" s="55"/>
      <c r="B175" s="43" t="s">
        <v>81</v>
      </c>
      <c r="C175" s="56"/>
      <c r="D175" s="45">
        <f>SUM(D171:D174)</f>
        <v>12000</v>
      </c>
      <c r="E175" s="45">
        <f>SUM(E171:E174)</f>
        <v>51.562800000000003</v>
      </c>
      <c r="F175" s="46">
        <v>0</v>
      </c>
    </row>
    <row r="176" spans="1:6" ht="25.5" x14ac:dyDescent="0.25">
      <c r="A176" s="264" t="s">
        <v>144</v>
      </c>
      <c r="B176" s="97" t="s">
        <v>145</v>
      </c>
      <c r="C176" s="33" t="s">
        <v>5</v>
      </c>
      <c r="D176" s="63">
        <v>0</v>
      </c>
      <c r="E176" s="63">
        <v>0</v>
      </c>
      <c r="F176" s="174">
        <v>0</v>
      </c>
    </row>
    <row r="177" spans="1:6" ht="25.5" x14ac:dyDescent="0.25">
      <c r="A177" s="265"/>
      <c r="B177" s="98"/>
      <c r="C177" s="35" t="s">
        <v>7</v>
      </c>
      <c r="D177" s="49">
        <v>636.22</v>
      </c>
      <c r="E177" s="49">
        <v>0</v>
      </c>
      <c r="F177" s="74">
        <v>0</v>
      </c>
    </row>
    <row r="178" spans="1:6" ht="38.25" x14ac:dyDescent="0.25">
      <c r="A178" s="265"/>
      <c r="B178" s="98"/>
      <c r="C178" s="35" t="s">
        <v>8</v>
      </c>
      <c r="D178" s="49">
        <v>0</v>
      </c>
      <c r="E178" s="49">
        <v>0</v>
      </c>
      <c r="F178" s="74">
        <v>0</v>
      </c>
    </row>
    <row r="179" spans="1:6" ht="16.5" thickBot="1" x14ac:dyDescent="0.3">
      <c r="A179" s="266"/>
      <c r="B179" s="99"/>
      <c r="C179" s="39" t="s">
        <v>6</v>
      </c>
      <c r="D179" s="67">
        <v>0</v>
      </c>
      <c r="E179" s="67">
        <v>0</v>
      </c>
      <c r="F179" s="175">
        <v>0</v>
      </c>
    </row>
    <row r="180" spans="1:6" ht="16.5" thickBot="1" x14ac:dyDescent="0.3">
      <c r="A180" s="55"/>
      <c r="B180" s="100" t="s">
        <v>81</v>
      </c>
      <c r="C180" s="56"/>
      <c r="D180" s="45">
        <f>SUM(D176:D179)</f>
        <v>636.22</v>
      </c>
      <c r="E180" s="45">
        <f>SUM(E176:E179)</f>
        <v>0</v>
      </c>
      <c r="F180" s="46">
        <f>E180/D180*100</f>
        <v>0</v>
      </c>
    </row>
    <row r="181" spans="1:6" ht="32.25" customHeight="1" x14ac:dyDescent="0.25">
      <c r="A181" s="264" t="s">
        <v>303</v>
      </c>
      <c r="B181" s="273" t="s">
        <v>304</v>
      </c>
      <c r="C181" s="62" t="s">
        <v>5</v>
      </c>
      <c r="D181" s="63">
        <v>0</v>
      </c>
      <c r="E181" s="63">
        <v>0</v>
      </c>
      <c r="F181" s="174">
        <v>0</v>
      </c>
    </row>
    <row r="182" spans="1:6" ht="35.25" customHeight="1" x14ac:dyDescent="0.25">
      <c r="A182" s="265"/>
      <c r="B182" s="274"/>
      <c r="C182" s="48" t="s">
        <v>7</v>
      </c>
      <c r="D182" s="49">
        <v>0</v>
      </c>
      <c r="E182" s="49">
        <v>0</v>
      </c>
      <c r="F182" s="74">
        <v>0</v>
      </c>
    </row>
    <row r="183" spans="1:6" ht="42" customHeight="1" x14ac:dyDescent="0.25">
      <c r="A183" s="265"/>
      <c r="B183" s="274"/>
      <c r="C183" s="48" t="s">
        <v>8</v>
      </c>
      <c r="D183" s="49">
        <v>402</v>
      </c>
      <c r="E183" s="49">
        <v>0</v>
      </c>
      <c r="F183" s="74">
        <v>0</v>
      </c>
    </row>
    <row r="184" spans="1:6" ht="16.5" thickBot="1" x14ac:dyDescent="0.3">
      <c r="A184" s="266"/>
      <c r="B184" s="299"/>
      <c r="C184" s="66" t="s">
        <v>6</v>
      </c>
      <c r="D184" s="67">
        <v>0</v>
      </c>
      <c r="E184" s="67">
        <v>0</v>
      </c>
      <c r="F184" s="175">
        <v>0</v>
      </c>
    </row>
    <row r="185" spans="1:6" ht="16.5" thickBot="1" x14ac:dyDescent="0.3">
      <c r="A185" s="101"/>
      <c r="B185" s="43" t="s">
        <v>81</v>
      </c>
      <c r="C185" s="56"/>
      <c r="D185" s="45">
        <f>SUM(D181:D184)</f>
        <v>402</v>
      </c>
      <c r="E185" s="45">
        <f t="shared" ref="E185:F185" si="5">SUM(E181:E184)</f>
        <v>0</v>
      </c>
      <c r="F185" s="59">
        <f t="shared" si="5"/>
        <v>0</v>
      </c>
    </row>
    <row r="186" spans="1:6" ht="25.5" x14ac:dyDescent="0.25">
      <c r="A186" s="268" t="s">
        <v>36</v>
      </c>
      <c r="B186" s="271" t="s">
        <v>96</v>
      </c>
      <c r="C186" s="96" t="s">
        <v>5</v>
      </c>
      <c r="D186" s="3">
        <v>0</v>
      </c>
      <c r="E186" s="3">
        <v>0</v>
      </c>
      <c r="F186" s="9">
        <v>0</v>
      </c>
    </row>
    <row r="187" spans="1:6" ht="25.5" x14ac:dyDescent="0.25">
      <c r="A187" s="268"/>
      <c r="B187" s="271"/>
      <c r="C187" s="35" t="s">
        <v>7</v>
      </c>
      <c r="D187" s="38">
        <f>D192+D197+D202+D207+D212+D217</f>
        <v>38619</v>
      </c>
      <c r="E187" s="38">
        <f>E192+E197+E202+E212+E217</f>
        <v>9383.5323499999995</v>
      </c>
      <c r="F187" s="37">
        <f>E187/D187*100</f>
        <v>24.297709288174214</v>
      </c>
    </row>
    <row r="188" spans="1:6" ht="27" customHeight="1" x14ac:dyDescent="0.25">
      <c r="A188" s="268"/>
      <c r="B188" s="271"/>
      <c r="C188" s="35" t="s">
        <v>8</v>
      </c>
      <c r="D188" s="38">
        <f>D193+D198+D203+D208+D213+D218</f>
        <v>293003</v>
      </c>
      <c r="E188" s="38">
        <f>E193+E198+E203+E208+E213+E218</f>
        <v>41931.435429999998</v>
      </c>
      <c r="F188" s="37">
        <f>E188/D188*100</f>
        <v>14.310923584400159</v>
      </c>
    </row>
    <row r="189" spans="1:6" ht="16.5" thickBot="1" x14ac:dyDescent="0.3">
      <c r="A189" s="269"/>
      <c r="B189" s="272"/>
      <c r="C189" s="39" t="s">
        <v>6</v>
      </c>
      <c r="D189" s="67">
        <v>0</v>
      </c>
      <c r="E189" s="67">
        <v>0</v>
      </c>
      <c r="F189" s="68">
        <v>0</v>
      </c>
    </row>
    <row r="190" spans="1:6" ht="16.5" thickBot="1" x14ac:dyDescent="0.3">
      <c r="A190" s="42"/>
      <c r="B190" s="43" t="s">
        <v>79</v>
      </c>
      <c r="C190" s="44"/>
      <c r="D190" s="102">
        <f>D187+D188</f>
        <v>331622</v>
      </c>
      <c r="E190" s="102">
        <f>E188+E187</f>
        <v>51314.967779999999</v>
      </c>
      <c r="F190" s="103">
        <f>E190/D190*100</f>
        <v>15.473933508633323</v>
      </c>
    </row>
    <row r="191" spans="1:6" ht="25.5" x14ac:dyDescent="0.25">
      <c r="A191" s="265" t="s">
        <v>37</v>
      </c>
      <c r="B191" s="139" t="s">
        <v>39</v>
      </c>
      <c r="C191" s="47" t="s">
        <v>5</v>
      </c>
      <c r="D191" s="3">
        <v>0</v>
      </c>
      <c r="E191" s="3">
        <v>0</v>
      </c>
      <c r="F191" s="9">
        <v>0</v>
      </c>
    </row>
    <row r="192" spans="1:6" ht="25.5" x14ac:dyDescent="0.25">
      <c r="A192" s="265"/>
      <c r="B192" s="139"/>
      <c r="C192" s="48" t="s">
        <v>7</v>
      </c>
      <c r="D192" s="49">
        <v>38619</v>
      </c>
      <c r="E192" s="49">
        <v>9383.5323499999995</v>
      </c>
      <c r="F192" s="50">
        <f>E192/D192*100</f>
        <v>24.297709288174214</v>
      </c>
    </row>
    <row r="193" spans="1:6" ht="30" customHeight="1" x14ac:dyDescent="0.25">
      <c r="A193" s="265"/>
      <c r="B193" s="51"/>
      <c r="C193" s="48" t="s">
        <v>8</v>
      </c>
      <c r="D193" s="49">
        <v>184338</v>
      </c>
      <c r="E193" s="49">
        <v>27542.69139</v>
      </c>
      <c r="F193" s="50">
        <f>E193/D193*100</f>
        <v>14.94140730071933</v>
      </c>
    </row>
    <row r="194" spans="1:6" ht="16.5" thickBot="1" x14ac:dyDescent="0.3">
      <c r="A194" s="265"/>
      <c r="B194" s="51"/>
      <c r="C194" s="52" t="s">
        <v>6</v>
      </c>
      <c r="D194" s="53">
        <v>0</v>
      </c>
      <c r="E194" s="53">
        <v>0</v>
      </c>
      <c r="F194" s="54">
        <v>0</v>
      </c>
    </row>
    <row r="195" spans="1:6" ht="16.5" thickBot="1" x14ac:dyDescent="0.3">
      <c r="A195" s="55"/>
      <c r="B195" s="43" t="s">
        <v>81</v>
      </c>
      <c r="C195" s="56"/>
      <c r="D195" s="45">
        <f>SUM(D191:D194)</f>
        <v>222957</v>
      </c>
      <c r="E195" s="45">
        <f>SUM(E191:E194)</f>
        <v>36926.223740000001</v>
      </c>
      <c r="F195" s="46">
        <f>E195/D195*100</f>
        <v>16.562038303349976</v>
      </c>
    </row>
    <row r="196" spans="1:6" ht="45" x14ac:dyDescent="0.25">
      <c r="A196" s="264" t="s">
        <v>38</v>
      </c>
      <c r="B196" s="57" t="s">
        <v>291</v>
      </c>
      <c r="C196" s="47" t="s">
        <v>5</v>
      </c>
      <c r="D196" s="3">
        <v>0</v>
      </c>
      <c r="E196" s="3">
        <v>0</v>
      </c>
      <c r="F196" s="9">
        <v>0</v>
      </c>
    </row>
    <row r="197" spans="1:6" ht="25.5" x14ac:dyDescent="0.25">
      <c r="A197" s="265"/>
      <c r="B197" s="51"/>
      <c r="C197" s="48" t="s">
        <v>7</v>
      </c>
      <c r="D197" s="3">
        <v>0</v>
      </c>
      <c r="E197" s="3">
        <v>0</v>
      </c>
      <c r="F197" s="9">
        <v>0</v>
      </c>
    </row>
    <row r="198" spans="1:6" ht="38.25" x14ac:dyDescent="0.25">
      <c r="A198" s="265"/>
      <c r="B198" s="51"/>
      <c r="C198" s="48" t="s">
        <v>8</v>
      </c>
      <c r="D198" s="49">
        <v>5650</v>
      </c>
      <c r="E198" s="49">
        <v>0</v>
      </c>
      <c r="F198" s="50">
        <f>E198/D198*100</f>
        <v>0</v>
      </c>
    </row>
    <row r="199" spans="1:6" ht="16.5" thickBot="1" x14ac:dyDescent="0.3">
      <c r="A199" s="266"/>
      <c r="B199" s="58"/>
      <c r="C199" s="52" t="s">
        <v>6</v>
      </c>
      <c r="D199" s="53">
        <v>0</v>
      </c>
      <c r="E199" s="53">
        <v>0</v>
      </c>
      <c r="F199" s="54">
        <v>0</v>
      </c>
    </row>
    <row r="200" spans="1:6" ht="16.5" thickBot="1" x14ac:dyDescent="0.3">
      <c r="A200" s="55"/>
      <c r="B200" s="43" t="s">
        <v>81</v>
      </c>
      <c r="C200" s="56"/>
      <c r="D200" s="45">
        <f>SUM(D196:D199)</f>
        <v>5650</v>
      </c>
      <c r="E200" s="45">
        <f>SUM(E196:E199)</f>
        <v>0</v>
      </c>
      <c r="F200" s="46">
        <f>E200/D200*100</f>
        <v>0</v>
      </c>
    </row>
    <row r="201" spans="1:6" ht="45" x14ac:dyDescent="0.25">
      <c r="A201" s="264" t="s">
        <v>50</v>
      </c>
      <c r="B201" s="57" t="s">
        <v>292</v>
      </c>
      <c r="C201" s="47" t="s">
        <v>5</v>
      </c>
      <c r="D201" s="3">
        <v>0</v>
      </c>
      <c r="E201" s="3">
        <v>0</v>
      </c>
      <c r="F201" s="9">
        <v>0</v>
      </c>
    </row>
    <row r="202" spans="1:6" ht="25.5" x14ac:dyDescent="0.25">
      <c r="A202" s="265"/>
      <c r="B202" s="51"/>
      <c r="C202" s="48" t="s">
        <v>7</v>
      </c>
      <c r="D202" s="3">
        <v>0</v>
      </c>
      <c r="E202" s="3">
        <v>0</v>
      </c>
      <c r="F202" s="9">
        <v>0</v>
      </c>
    </row>
    <row r="203" spans="1:6" ht="38.25" x14ac:dyDescent="0.25">
      <c r="A203" s="265"/>
      <c r="B203" s="51"/>
      <c r="C203" s="48" t="s">
        <v>8</v>
      </c>
      <c r="D203" s="49">
        <v>16200</v>
      </c>
      <c r="E203" s="49">
        <v>408.42216000000002</v>
      </c>
      <c r="F203" s="50">
        <f>E203/D203*100</f>
        <v>2.5211244444444447</v>
      </c>
    </row>
    <row r="204" spans="1:6" ht="16.5" thickBot="1" x14ac:dyDescent="0.3">
      <c r="A204" s="266"/>
      <c r="B204" s="58"/>
      <c r="C204" s="52" t="s">
        <v>6</v>
      </c>
      <c r="D204" s="3">
        <v>0</v>
      </c>
      <c r="E204" s="3">
        <v>0</v>
      </c>
      <c r="F204" s="9">
        <v>0</v>
      </c>
    </row>
    <row r="205" spans="1:6" ht="16.5" thickBot="1" x14ac:dyDescent="0.3">
      <c r="A205" s="55"/>
      <c r="B205" s="43" t="s">
        <v>81</v>
      </c>
      <c r="C205" s="56"/>
      <c r="D205" s="45">
        <f>SUM(D201:D204)</f>
        <v>16200</v>
      </c>
      <c r="E205" s="45">
        <f>SUM(E201:E204)</f>
        <v>408.42216000000002</v>
      </c>
      <c r="F205" s="46">
        <f>E205/D205*100</f>
        <v>2.5211244444444447</v>
      </c>
    </row>
    <row r="206" spans="1:6" ht="45" x14ac:dyDescent="0.25">
      <c r="A206" s="264" t="s">
        <v>51</v>
      </c>
      <c r="B206" s="57" t="s">
        <v>293</v>
      </c>
      <c r="C206" s="47" t="s">
        <v>5</v>
      </c>
      <c r="D206" s="3">
        <v>0</v>
      </c>
      <c r="E206" s="3">
        <v>0</v>
      </c>
      <c r="F206" s="9">
        <v>0</v>
      </c>
    </row>
    <row r="207" spans="1:6" ht="25.5" x14ac:dyDescent="0.25">
      <c r="A207" s="265"/>
      <c r="B207" s="51"/>
      <c r="C207" s="48" t="s">
        <v>7</v>
      </c>
      <c r="D207" s="3">
        <v>0</v>
      </c>
      <c r="E207" s="3">
        <v>0</v>
      </c>
      <c r="F207" s="9">
        <v>0</v>
      </c>
    </row>
    <row r="208" spans="1:6" ht="38.25" x14ac:dyDescent="0.25">
      <c r="A208" s="265"/>
      <c r="B208" s="51"/>
      <c r="C208" s="48" t="s">
        <v>8</v>
      </c>
      <c r="D208" s="49">
        <v>19100</v>
      </c>
      <c r="E208" s="49">
        <v>0</v>
      </c>
      <c r="F208" s="50">
        <f>E208/D208*100</f>
        <v>0</v>
      </c>
    </row>
    <row r="209" spans="1:6" ht="16.5" thickBot="1" x14ac:dyDescent="0.3">
      <c r="A209" s="266"/>
      <c r="B209" s="58"/>
      <c r="C209" s="52" t="s">
        <v>6</v>
      </c>
      <c r="D209" s="3">
        <v>0</v>
      </c>
      <c r="E209" s="3">
        <v>0</v>
      </c>
      <c r="F209" s="9">
        <v>0</v>
      </c>
    </row>
    <row r="210" spans="1:6" ht="16.5" thickBot="1" x14ac:dyDescent="0.3">
      <c r="A210" s="55"/>
      <c r="B210" s="43" t="s">
        <v>81</v>
      </c>
      <c r="C210" s="56"/>
      <c r="D210" s="45">
        <f>SUM(D206:D209)</f>
        <v>19100</v>
      </c>
      <c r="E210" s="45">
        <f>SUM(E206:E209)</f>
        <v>0</v>
      </c>
      <c r="F210" s="46">
        <f>E210/D210*100</f>
        <v>0</v>
      </c>
    </row>
    <row r="211" spans="1:6" ht="47.25" customHeight="1" x14ac:dyDescent="0.25">
      <c r="A211" s="264" t="s">
        <v>52</v>
      </c>
      <c r="B211" s="57" t="s">
        <v>294</v>
      </c>
      <c r="C211" s="47" t="s">
        <v>5</v>
      </c>
      <c r="D211" s="49">
        <v>0</v>
      </c>
      <c r="E211" s="49">
        <v>0</v>
      </c>
      <c r="F211" s="50">
        <v>0</v>
      </c>
    </row>
    <row r="212" spans="1:6" ht="25.5" x14ac:dyDescent="0.25">
      <c r="A212" s="289"/>
      <c r="B212" s="51"/>
      <c r="C212" s="48" t="s">
        <v>7</v>
      </c>
      <c r="D212" s="49">
        <v>0</v>
      </c>
      <c r="E212" s="49">
        <v>0</v>
      </c>
      <c r="F212" s="50">
        <v>0</v>
      </c>
    </row>
    <row r="213" spans="1:6" ht="38.25" x14ac:dyDescent="0.25">
      <c r="A213" s="289"/>
      <c r="B213" s="51"/>
      <c r="C213" s="48" t="s">
        <v>8</v>
      </c>
      <c r="D213" s="49">
        <v>7237</v>
      </c>
      <c r="E213" s="49">
        <v>0</v>
      </c>
      <c r="F213" s="50">
        <f>E213/D213*100</f>
        <v>0</v>
      </c>
    </row>
    <row r="214" spans="1:6" ht="16.5" thickBot="1" x14ac:dyDescent="0.3">
      <c r="A214" s="290"/>
      <c r="B214" s="51"/>
      <c r="C214" s="52" t="s">
        <v>6</v>
      </c>
      <c r="D214" s="53">
        <v>0</v>
      </c>
      <c r="E214" s="53">
        <v>0</v>
      </c>
      <c r="F214" s="54">
        <v>0</v>
      </c>
    </row>
    <row r="215" spans="1:6" ht="16.5" thickBot="1" x14ac:dyDescent="0.3">
      <c r="A215" s="104"/>
      <c r="B215" s="105" t="s">
        <v>81</v>
      </c>
      <c r="C215" s="106"/>
      <c r="D215" s="45">
        <f>SUM(D211:D214)</f>
        <v>7237</v>
      </c>
      <c r="E215" s="45">
        <f>E213</f>
        <v>0</v>
      </c>
      <c r="F215" s="46">
        <f>E215/D215*100</f>
        <v>0</v>
      </c>
    </row>
    <row r="216" spans="1:6" ht="25.5" x14ac:dyDescent="0.25">
      <c r="A216" s="264" t="s">
        <v>153</v>
      </c>
      <c r="B216" s="107" t="s">
        <v>23</v>
      </c>
      <c r="C216" s="47" t="s">
        <v>5</v>
      </c>
      <c r="D216" s="88">
        <v>0</v>
      </c>
      <c r="E216" s="88">
        <v>0</v>
      </c>
      <c r="F216" s="50">
        <v>0</v>
      </c>
    </row>
    <row r="217" spans="1:6" ht="25.5" x14ac:dyDescent="0.25">
      <c r="A217" s="289"/>
      <c r="B217" s="51"/>
      <c r="C217" s="48" t="s">
        <v>7</v>
      </c>
      <c r="D217" s="53">
        <v>0</v>
      </c>
      <c r="E217" s="53">
        <v>0</v>
      </c>
      <c r="F217" s="50">
        <v>0</v>
      </c>
    </row>
    <row r="218" spans="1:6" ht="38.25" x14ac:dyDescent="0.25">
      <c r="A218" s="289"/>
      <c r="B218" s="51"/>
      <c r="C218" s="48" t="s">
        <v>8</v>
      </c>
      <c r="D218" s="53">
        <v>60478</v>
      </c>
      <c r="E218" s="53">
        <v>13980.32188</v>
      </c>
      <c r="F218" s="50">
        <f t="shared" ref="F218" si="6">E218/D218*100</f>
        <v>23.116376004497504</v>
      </c>
    </row>
    <row r="219" spans="1:6" ht="16.5" thickBot="1" x14ac:dyDescent="0.3">
      <c r="A219" s="290"/>
      <c r="B219" s="58"/>
      <c r="C219" s="52" t="s">
        <v>6</v>
      </c>
      <c r="D219" s="53">
        <v>0</v>
      </c>
      <c r="E219" s="53">
        <v>0</v>
      </c>
      <c r="F219" s="54">
        <v>0</v>
      </c>
    </row>
    <row r="220" spans="1:6" ht="16.5" thickBot="1" x14ac:dyDescent="0.3">
      <c r="A220" s="55"/>
      <c r="B220" s="43" t="s">
        <v>81</v>
      </c>
      <c r="C220" s="56"/>
      <c r="D220" s="45">
        <f>D216+D217+D218+D219</f>
        <v>60478</v>
      </c>
      <c r="E220" s="45">
        <f>E216+E217+E218+E219</f>
        <v>13980.32188</v>
      </c>
      <c r="F220" s="46">
        <f>E220/D220*100</f>
        <v>23.116376004497504</v>
      </c>
    </row>
    <row r="221" spans="1:6" ht="25.5" x14ac:dyDescent="0.25">
      <c r="A221" s="267" t="s">
        <v>40</v>
      </c>
      <c r="B221" s="270" t="s">
        <v>41</v>
      </c>
      <c r="C221" s="33" t="s">
        <v>5</v>
      </c>
      <c r="D221" s="49">
        <f>D226+D231+D236+D241+D246</f>
        <v>1312.6</v>
      </c>
      <c r="E221" s="49">
        <f>E226+E231+E236+E241+E246</f>
        <v>1312.56</v>
      </c>
      <c r="F221" s="50">
        <f>E221/D221*100</f>
        <v>99.996952613134241</v>
      </c>
    </row>
    <row r="222" spans="1:6" ht="25.5" x14ac:dyDescent="0.25">
      <c r="A222" s="268"/>
      <c r="B222" s="271"/>
      <c r="C222" s="35" t="s">
        <v>7</v>
      </c>
      <c r="D222" s="49">
        <f>D227+D232+D237+D242+D252+D247</f>
        <v>11175.4</v>
      </c>
      <c r="E222" s="49">
        <f>E227+E232+E237+E242+E252+E247</f>
        <v>10837.9</v>
      </c>
      <c r="F222" s="50">
        <f>E222/D222*100</f>
        <v>96.979973871181343</v>
      </c>
    </row>
    <row r="223" spans="1:6" ht="38.25" x14ac:dyDescent="0.25">
      <c r="A223" s="268"/>
      <c r="B223" s="271"/>
      <c r="C223" s="35" t="s">
        <v>8</v>
      </c>
      <c r="D223" s="49">
        <f>D228+D233+D238+D243+D253+D248</f>
        <v>7343.02</v>
      </c>
      <c r="E223" s="49">
        <f>E228+E233+E238+E243+E253+E248</f>
        <v>5565.37</v>
      </c>
      <c r="F223" s="50">
        <f>E223/D223*100</f>
        <v>75.791295679434342</v>
      </c>
    </row>
    <row r="224" spans="1:6" ht="16.5" thickBot="1" x14ac:dyDescent="0.3">
      <c r="A224" s="269"/>
      <c r="B224" s="272"/>
      <c r="C224" s="39" t="s">
        <v>6</v>
      </c>
      <c r="D224" s="49">
        <f>D229+D234+D239+D244+D249</f>
        <v>23109</v>
      </c>
      <c r="E224" s="49">
        <f>E229+E234+E239+E244+E249</f>
        <v>4898.8999999999996</v>
      </c>
      <c r="F224" s="54">
        <f t="shared" ref="F224" si="7">E224/D224*100</f>
        <v>21.199099917780948</v>
      </c>
    </row>
    <row r="225" spans="1:6" ht="16.5" thickBot="1" x14ac:dyDescent="0.3">
      <c r="A225" s="42"/>
      <c r="B225" s="43" t="s">
        <v>79</v>
      </c>
      <c r="C225" s="44"/>
      <c r="D225" s="45">
        <f>SUM(D221:D224)</f>
        <v>42940.020000000004</v>
      </c>
      <c r="E225" s="94">
        <f>SUM(E221:E224)</f>
        <v>22614.729999999996</v>
      </c>
      <c r="F225" s="95">
        <f>E225/D225*100</f>
        <v>52.665858096945449</v>
      </c>
    </row>
    <row r="226" spans="1:6" ht="25.5" x14ac:dyDescent="0.25">
      <c r="A226" s="265" t="s">
        <v>42</v>
      </c>
      <c r="B226" s="139" t="s">
        <v>151</v>
      </c>
      <c r="C226" s="47" t="s">
        <v>5</v>
      </c>
      <c r="D226" s="3">
        <v>0</v>
      </c>
      <c r="E226" s="3">
        <v>0</v>
      </c>
      <c r="F226" s="9">
        <v>0</v>
      </c>
    </row>
    <row r="227" spans="1:6" ht="25.5" x14ac:dyDescent="0.25">
      <c r="A227" s="265"/>
      <c r="B227" s="139"/>
      <c r="C227" s="48" t="s">
        <v>7</v>
      </c>
      <c r="D227" s="49">
        <v>0</v>
      </c>
      <c r="E227" s="49">
        <v>0</v>
      </c>
      <c r="F227" s="50">
        <v>0</v>
      </c>
    </row>
    <row r="228" spans="1:6" ht="38.25" x14ac:dyDescent="0.25">
      <c r="A228" s="265"/>
      <c r="B228" s="51"/>
      <c r="C228" s="48" t="s">
        <v>8</v>
      </c>
      <c r="D228" s="49">
        <v>0</v>
      </c>
      <c r="E228" s="49">
        <v>0</v>
      </c>
      <c r="F228" s="50">
        <v>0</v>
      </c>
    </row>
    <row r="229" spans="1:6" ht="16.5" thickBot="1" x14ac:dyDescent="0.3">
      <c r="A229" s="265"/>
      <c r="B229" s="51"/>
      <c r="C229" s="52" t="s">
        <v>6</v>
      </c>
      <c r="D229" s="53">
        <v>0</v>
      </c>
      <c r="E229" s="53">
        <v>0</v>
      </c>
      <c r="F229" s="54">
        <v>0</v>
      </c>
    </row>
    <row r="230" spans="1:6" ht="16.5" thickBot="1" x14ac:dyDescent="0.3">
      <c r="A230" s="55"/>
      <c r="B230" s="43" t="s">
        <v>81</v>
      </c>
      <c r="C230" s="56"/>
      <c r="D230" s="45">
        <f>SUM(D226:D229)</f>
        <v>0</v>
      </c>
      <c r="E230" s="94">
        <f>SUM(E226:E229)</f>
        <v>0</v>
      </c>
      <c r="F230" s="59">
        <v>0</v>
      </c>
    </row>
    <row r="231" spans="1:6" ht="25.5" x14ac:dyDescent="0.25">
      <c r="A231" s="264" t="s">
        <v>43</v>
      </c>
      <c r="B231" s="57" t="s">
        <v>47</v>
      </c>
      <c r="C231" s="47" t="s">
        <v>5</v>
      </c>
      <c r="D231" s="49">
        <v>1312.6</v>
      </c>
      <c r="E231" s="49">
        <v>1312.56</v>
      </c>
      <c r="F231" s="9">
        <f t="shared" ref="F231:F234" si="8">E231/D231*100</f>
        <v>99.996952613134241</v>
      </c>
    </row>
    <row r="232" spans="1:6" ht="25.5" x14ac:dyDescent="0.25">
      <c r="A232" s="265"/>
      <c r="B232" s="51"/>
      <c r="C232" s="48" t="s">
        <v>7</v>
      </c>
      <c r="D232" s="49">
        <v>5565.4</v>
      </c>
      <c r="E232" s="49">
        <v>5565.37</v>
      </c>
      <c r="F232" s="50">
        <f t="shared" si="8"/>
        <v>99.999460955187416</v>
      </c>
    </row>
    <row r="233" spans="1:6" ht="38.25" x14ac:dyDescent="0.25">
      <c r="A233" s="265"/>
      <c r="B233" s="51"/>
      <c r="C233" s="48" t="s">
        <v>8</v>
      </c>
      <c r="D233" s="49">
        <v>7343.02</v>
      </c>
      <c r="E233" s="49">
        <v>5565.37</v>
      </c>
      <c r="F233" s="50">
        <f t="shared" si="8"/>
        <v>75.791295679434342</v>
      </c>
    </row>
    <row r="234" spans="1:6" ht="16.5" thickBot="1" x14ac:dyDescent="0.3">
      <c r="A234" s="266"/>
      <c r="B234" s="58"/>
      <c r="C234" s="52" t="s">
        <v>6</v>
      </c>
      <c r="D234" s="49">
        <v>23109</v>
      </c>
      <c r="E234" s="49">
        <v>4898.8999999999996</v>
      </c>
      <c r="F234" s="50">
        <f t="shared" si="8"/>
        <v>21.199099917780948</v>
      </c>
    </row>
    <row r="235" spans="1:6" ht="16.5" thickBot="1" x14ac:dyDescent="0.3">
      <c r="A235" s="55"/>
      <c r="B235" s="43" t="s">
        <v>81</v>
      </c>
      <c r="C235" s="56"/>
      <c r="D235" s="45">
        <f>SUM(D231:D234)</f>
        <v>37330.020000000004</v>
      </c>
      <c r="E235" s="45">
        <f>SUM(E231:E234)</f>
        <v>17342.199999999997</v>
      </c>
      <c r="F235" s="46">
        <f t="shared" ref="F235" si="9">E235/D235*100</f>
        <v>46.456444438015289</v>
      </c>
    </row>
    <row r="236" spans="1:6" ht="45" x14ac:dyDescent="0.25">
      <c r="A236" s="264" t="s">
        <v>44</v>
      </c>
      <c r="B236" s="108" t="s">
        <v>53</v>
      </c>
      <c r="C236" s="47" t="s">
        <v>5</v>
      </c>
      <c r="D236" s="49">
        <v>0</v>
      </c>
      <c r="E236" s="49">
        <v>0</v>
      </c>
      <c r="F236" s="50">
        <v>0</v>
      </c>
    </row>
    <row r="237" spans="1:6" ht="25.5" x14ac:dyDescent="0.25">
      <c r="A237" s="265"/>
      <c r="B237" s="51"/>
      <c r="C237" s="48" t="s">
        <v>7</v>
      </c>
      <c r="D237" s="49">
        <v>5610</v>
      </c>
      <c r="E237" s="49">
        <v>5272.53</v>
      </c>
      <c r="F237" s="50">
        <f>E237/D237*100</f>
        <v>93.984491978609626</v>
      </c>
    </row>
    <row r="238" spans="1:6" ht="38.25" x14ac:dyDescent="0.25">
      <c r="A238" s="265"/>
      <c r="B238" s="51"/>
      <c r="C238" s="48" t="s">
        <v>8</v>
      </c>
      <c r="D238" s="176">
        <v>0</v>
      </c>
      <c r="E238" s="176">
        <v>0</v>
      </c>
      <c r="F238" s="50">
        <v>0</v>
      </c>
    </row>
    <row r="239" spans="1:6" ht="16.5" thickBot="1" x14ac:dyDescent="0.3">
      <c r="A239" s="266"/>
      <c r="B239" s="58"/>
      <c r="C239" s="52" t="s">
        <v>6</v>
      </c>
      <c r="D239" s="49">
        <v>0</v>
      </c>
      <c r="E239" s="49">
        <v>0</v>
      </c>
      <c r="F239" s="50">
        <v>0</v>
      </c>
    </row>
    <row r="240" spans="1:6" ht="16.5" thickBot="1" x14ac:dyDescent="0.3">
      <c r="A240" s="55"/>
      <c r="B240" s="43" t="s">
        <v>81</v>
      </c>
      <c r="C240" s="56"/>
      <c r="D240" s="45">
        <f>SUM(D236:D239)</f>
        <v>5610</v>
      </c>
      <c r="E240" s="94">
        <f>SUM(E236:E239)</f>
        <v>5272.53</v>
      </c>
      <c r="F240" s="59">
        <f t="shared" ref="F240" si="10">E240/D240*100</f>
        <v>93.984491978609626</v>
      </c>
    </row>
    <row r="241" spans="1:6" ht="25.5" x14ac:dyDescent="0.25">
      <c r="A241" s="264" t="s">
        <v>45</v>
      </c>
      <c r="B241" s="57" t="s">
        <v>54</v>
      </c>
      <c r="C241" s="47" t="s">
        <v>5</v>
      </c>
      <c r="D241" s="49">
        <v>0</v>
      </c>
      <c r="E241" s="49">
        <v>0</v>
      </c>
      <c r="F241" s="50">
        <v>0</v>
      </c>
    </row>
    <row r="242" spans="1:6" ht="25.5" x14ac:dyDescent="0.25">
      <c r="A242" s="265"/>
      <c r="B242" s="51"/>
      <c r="C242" s="48" t="s">
        <v>7</v>
      </c>
      <c r="D242" s="49">
        <v>0</v>
      </c>
      <c r="E242" s="49">
        <v>0</v>
      </c>
      <c r="F242" s="50">
        <v>0</v>
      </c>
    </row>
    <row r="243" spans="1:6" ht="38.25" x14ac:dyDescent="0.25">
      <c r="A243" s="265"/>
      <c r="B243" s="51"/>
      <c r="C243" s="48" t="s">
        <v>8</v>
      </c>
      <c r="D243" s="49">
        <v>0</v>
      </c>
      <c r="E243" s="49">
        <v>0</v>
      </c>
      <c r="F243" s="50">
        <v>0</v>
      </c>
    </row>
    <row r="244" spans="1:6" ht="16.5" thickBot="1" x14ac:dyDescent="0.3">
      <c r="A244" s="266"/>
      <c r="B244" s="58"/>
      <c r="C244" s="52" t="s">
        <v>6</v>
      </c>
      <c r="D244" s="49">
        <v>0</v>
      </c>
      <c r="E244" s="49">
        <v>0</v>
      </c>
      <c r="F244" s="50">
        <v>0</v>
      </c>
    </row>
    <row r="245" spans="1:6" ht="16.5" thickBot="1" x14ac:dyDescent="0.3">
      <c r="A245" s="55"/>
      <c r="B245" s="43" t="s">
        <v>81</v>
      </c>
      <c r="C245" s="56"/>
      <c r="D245" s="45">
        <f>SUM(D241:D244)</f>
        <v>0</v>
      </c>
      <c r="E245" s="45">
        <f>SUM(E241:E244)</f>
        <v>0</v>
      </c>
      <c r="F245" s="46">
        <v>0</v>
      </c>
    </row>
    <row r="246" spans="1:6" ht="30" x14ac:dyDescent="0.25">
      <c r="A246" s="265" t="s">
        <v>46</v>
      </c>
      <c r="B246" s="108" t="s">
        <v>224</v>
      </c>
      <c r="C246" s="47" t="s">
        <v>5</v>
      </c>
      <c r="D246" s="49">
        <v>0</v>
      </c>
      <c r="E246" s="49">
        <v>0</v>
      </c>
      <c r="F246" s="79">
        <v>0</v>
      </c>
    </row>
    <row r="247" spans="1:6" ht="25.5" x14ac:dyDescent="0.25">
      <c r="A247" s="265"/>
      <c r="B247" s="51"/>
      <c r="C247" s="48" t="s">
        <v>7</v>
      </c>
      <c r="D247" s="49">
        <v>0</v>
      </c>
      <c r="E247" s="49">
        <v>0</v>
      </c>
      <c r="F247" s="50">
        <v>0</v>
      </c>
    </row>
    <row r="248" spans="1:6" ht="38.25" x14ac:dyDescent="0.25">
      <c r="A248" s="265"/>
      <c r="B248" s="51"/>
      <c r="C248" s="48" t="s">
        <v>8</v>
      </c>
      <c r="D248" s="49">
        <v>0</v>
      </c>
      <c r="E248" s="49">
        <v>0</v>
      </c>
      <c r="F248" s="50">
        <v>0</v>
      </c>
    </row>
    <row r="249" spans="1:6" ht="16.5" thickBot="1" x14ac:dyDescent="0.3">
      <c r="A249" s="266"/>
      <c r="B249" s="58"/>
      <c r="C249" s="52" t="s">
        <v>6</v>
      </c>
      <c r="D249" s="49">
        <v>0</v>
      </c>
      <c r="E249" s="49">
        <v>0</v>
      </c>
      <c r="F249" s="50">
        <v>0</v>
      </c>
    </row>
    <row r="250" spans="1:6" ht="16.5" thickBot="1" x14ac:dyDescent="0.3">
      <c r="A250" s="77"/>
      <c r="B250" s="144" t="s">
        <v>81</v>
      </c>
      <c r="C250" s="109"/>
      <c r="D250" s="45">
        <f>SUM(D246:D249)</f>
        <v>0</v>
      </c>
      <c r="E250" s="45">
        <f>SUM(E246:E249)</f>
        <v>0</v>
      </c>
      <c r="F250" s="46">
        <v>0</v>
      </c>
    </row>
    <row r="251" spans="1:6" ht="30" x14ac:dyDescent="0.25">
      <c r="A251" s="138"/>
      <c r="B251" s="130" t="s">
        <v>143</v>
      </c>
      <c r="C251" s="62" t="s">
        <v>5</v>
      </c>
      <c r="D251" s="63">
        <v>0</v>
      </c>
      <c r="E251" s="63">
        <v>0</v>
      </c>
      <c r="F251" s="174">
        <v>0</v>
      </c>
    </row>
    <row r="252" spans="1:6" ht="25.5" x14ac:dyDescent="0.25">
      <c r="A252" s="138" t="s">
        <v>163</v>
      </c>
      <c r="B252" s="127"/>
      <c r="C252" s="48" t="s">
        <v>7</v>
      </c>
      <c r="D252" s="49">
        <v>0</v>
      </c>
      <c r="E252" s="49">
        <v>0</v>
      </c>
      <c r="F252" s="74">
        <v>0</v>
      </c>
    </row>
    <row r="253" spans="1:6" ht="38.25" x14ac:dyDescent="0.25">
      <c r="A253" s="138"/>
      <c r="B253" s="80"/>
      <c r="C253" s="48" t="s">
        <v>8</v>
      </c>
      <c r="D253" s="49">
        <v>0</v>
      </c>
      <c r="E253" s="49">
        <v>0</v>
      </c>
      <c r="F253" s="74">
        <v>0</v>
      </c>
    </row>
    <row r="254" spans="1:6" ht="16.5" thickBot="1" x14ac:dyDescent="0.3">
      <c r="A254" s="138"/>
      <c r="B254" s="80"/>
      <c r="C254" s="52" t="s">
        <v>6</v>
      </c>
      <c r="D254" s="53">
        <v>0</v>
      </c>
      <c r="E254" s="67">
        <v>0</v>
      </c>
      <c r="F254" s="175">
        <v>0</v>
      </c>
    </row>
    <row r="255" spans="1:6" ht="16.5" thickBot="1" x14ac:dyDescent="0.3">
      <c r="A255" s="143"/>
      <c r="B255" s="148" t="s">
        <v>81</v>
      </c>
      <c r="C255" s="149"/>
      <c r="D255" s="59">
        <f>SUM(D251:D254)</f>
        <v>0</v>
      </c>
      <c r="E255" s="177">
        <f>SUM(E251:E254)</f>
        <v>0</v>
      </c>
      <c r="F255" s="46">
        <v>0</v>
      </c>
    </row>
    <row r="256" spans="1:6" ht="30" customHeight="1" x14ac:dyDescent="0.25">
      <c r="A256" s="277" t="s">
        <v>374</v>
      </c>
      <c r="B256" s="298" t="s">
        <v>23</v>
      </c>
      <c r="C256" s="145" t="s">
        <v>5</v>
      </c>
      <c r="D256" s="63">
        <v>0</v>
      </c>
      <c r="E256" s="63">
        <v>0</v>
      </c>
      <c r="F256" s="174">
        <v>0</v>
      </c>
    </row>
    <row r="257" spans="1:6" ht="25.5" x14ac:dyDescent="0.25">
      <c r="A257" s="277"/>
      <c r="B257" s="298"/>
      <c r="C257" s="146" t="s">
        <v>7</v>
      </c>
      <c r="D257" s="49">
        <v>0</v>
      </c>
      <c r="E257" s="49">
        <v>0</v>
      </c>
      <c r="F257" s="74">
        <v>0</v>
      </c>
    </row>
    <row r="258" spans="1:6" ht="38.25" x14ac:dyDescent="0.25">
      <c r="A258" s="277"/>
      <c r="B258" s="298"/>
      <c r="C258" s="146" t="s">
        <v>8</v>
      </c>
      <c r="D258" s="49">
        <v>0</v>
      </c>
      <c r="E258" s="49">
        <v>0</v>
      </c>
      <c r="F258" s="74">
        <v>0</v>
      </c>
    </row>
    <row r="259" spans="1:6" ht="16.5" thickBot="1" x14ac:dyDescent="0.3">
      <c r="A259" s="277"/>
      <c r="B259" s="98"/>
      <c r="C259" s="147" t="s">
        <v>6</v>
      </c>
      <c r="D259" s="53">
        <v>0</v>
      </c>
      <c r="E259" s="67">
        <v>0</v>
      </c>
      <c r="F259" s="175">
        <v>0</v>
      </c>
    </row>
    <row r="260" spans="1:6" ht="16.5" thickBot="1" x14ac:dyDescent="0.3">
      <c r="A260" s="143"/>
      <c r="B260" s="148" t="s">
        <v>81</v>
      </c>
      <c r="C260" s="109"/>
      <c r="D260" s="59">
        <f>SUM(D256:D259)</f>
        <v>0</v>
      </c>
      <c r="E260" s="177">
        <f>SUM(E256:E259)</f>
        <v>0</v>
      </c>
      <c r="F260" s="46">
        <v>0</v>
      </c>
    </row>
    <row r="261" spans="1:6" ht="25.5" x14ac:dyDescent="0.25">
      <c r="A261" s="296" t="s">
        <v>55</v>
      </c>
      <c r="B261" s="291" t="s">
        <v>342</v>
      </c>
      <c r="C261" s="142" t="s">
        <v>5</v>
      </c>
      <c r="D261" s="3">
        <f>D266+D271+D276+D281+D286+D291</f>
        <v>328152.96999999997</v>
      </c>
      <c r="E261" s="3">
        <f>E266+E271+E276+E281+E286+E291</f>
        <v>0</v>
      </c>
      <c r="F261" s="9">
        <v>0</v>
      </c>
    </row>
    <row r="262" spans="1:6" ht="25.5" x14ac:dyDescent="0.25">
      <c r="A262" s="296"/>
      <c r="B262" s="291"/>
      <c r="C262" s="132" t="s">
        <v>7</v>
      </c>
      <c r="D262" s="49">
        <f t="shared" ref="D262:E264" si="11">D267+D272+D277+D282+D287+D292</f>
        <v>1607867.8</v>
      </c>
      <c r="E262" s="49">
        <f t="shared" si="11"/>
        <v>34574.65526</v>
      </c>
      <c r="F262" s="50">
        <f>E262/D262*100</f>
        <v>2.1503419161699737</v>
      </c>
    </row>
    <row r="263" spans="1:6" ht="38.25" x14ac:dyDescent="0.25">
      <c r="A263" s="296"/>
      <c r="B263" s="291"/>
      <c r="C263" s="132" t="s">
        <v>8</v>
      </c>
      <c r="D263" s="49">
        <f t="shared" si="11"/>
        <v>657247.27196000004</v>
      </c>
      <c r="E263" s="49">
        <f t="shared" si="11"/>
        <v>45353.322950000002</v>
      </c>
      <c r="F263" s="50">
        <f>E263/D263*100</f>
        <v>6.9004961884056621</v>
      </c>
    </row>
    <row r="264" spans="1:6" ht="16.5" thickBot="1" x14ac:dyDescent="0.3">
      <c r="A264" s="297"/>
      <c r="B264" s="292"/>
      <c r="C264" s="133" t="s">
        <v>6</v>
      </c>
      <c r="D264" s="49">
        <f t="shared" si="11"/>
        <v>0</v>
      </c>
      <c r="E264" s="49">
        <f t="shared" si="11"/>
        <v>0</v>
      </c>
      <c r="F264" s="54">
        <v>0</v>
      </c>
    </row>
    <row r="265" spans="1:6" ht="16.5" thickBot="1" x14ac:dyDescent="0.3">
      <c r="A265" s="134"/>
      <c r="B265" s="129" t="s">
        <v>79</v>
      </c>
      <c r="C265" s="135"/>
      <c r="D265" s="45">
        <f>SUM(D261:D264)</f>
        <v>2593268.0419600001</v>
      </c>
      <c r="E265" s="94">
        <f>SUM(E261:E264)</f>
        <v>79927.978210000001</v>
      </c>
      <c r="F265" s="178">
        <f t="shared" ref="F265" si="12">E265/D265*100</f>
        <v>3.0821333127442618</v>
      </c>
    </row>
    <row r="266" spans="1:6" ht="25.5" x14ac:dyDescent="0.25">
      <c r="A266" s="293" t="s">
        <v>56</v>
      </c>
      <c r="B266" s="126" t="s">
        <v>69</v>
      </c>
      <c r="C266" s="119" t="s">
        <v>5</v>
      </c>
      <c r="D266" s="3">
        <v>0</v>
      </c>
      <c r="E266" s="3">
        <v>0</v>
      </c>
      <c r="F266" s="9">
        <v>0</v>
      </c>
    </row>
    <row r="267" spans="1:6" ht="25.5" x14ac:dyDescent="0.25">
      <c r="A267" s="294"/>
      <c r="B267" s="126"/>
      <c r="C267" s="121" t="s">
        <v>7</v>
      </c>
      <c r="D267" s="49">
        <v>0</v>
      </c>
      <c r="E267" s="49">
        <v>0</v>
      </c>
      <c r="F267" s="50">
        <v>0</v>
      </c>
    </row>
    <row r="268" spans="1:6" ht="38.25" x14ac:dyDescent="0.25">
      <c r="A268" s="294"/>
      <c r="B268" s="127"/>
      <c r="C268" s="121" t="s">
        <v>8</v>
      </c>
      <c r="D268" s="49">
        <v>2491</v>
      </c>
      <c r="E268" s="49">
        <v>100.08284</v>
      </c>
      <c r="F268" s="50">
        <f>E268/D268*100</f>
        <v>4.0177775993576876</v>
      </c>
    </row>
    <row r="269" spans="1:6" ht="16.5" thickBot="1" x14ac:dyDescent="0.3">
      <c r="A269" s="294"/>
      <c r="B269" s="127"/>
      <c r="C269" s="122" t="s">
        <v>6</v>
      </c>
      <c r="D269" s="53">
        <v>0</v>
      </c>
      <c r="E269" s="53">
        <v>0</v>
      </c>
      <c r="F269" s="54">
        <v>0</v>
      </c>
    </row>
    <row r="270" spans="1:6" ht="16.5" thickBot="1" x14ac:dyDescent="0.3">
      <c r="A270" s="128"/>
      <c r="B270" s="129" t="s">
        <v>81</v>
      </c>
      <c r="C270" s="125"/>
      <c r="D270" s="45">
        <f>SUM(D266:D269)</f>
        <v>2491</v>
      </c>
      <c r="E270" s="94">
        <f>SUM(E266:E269)</f>
        <v>100.08284</v>
      </c>
      <c r="F270" s="59">
        <f>E270/D270*100</f>
        <v>4.0177775993576876</v>
      </c>
    </row>
    <row r="271" spans="1:6" ht="25.5" x14ac:dyDescent="0.25">
      <c r="A271" s="293" t="s">
        <v>57</v>
      </c>
      <c r="B271" s="130" t="s">
        <v>75</v>
      </c>
      <c r="C271" s="119" t="s">
        <v>5</v>
      </c>
      <c r="D271" s="49">
        <v>0</v>
      </c>
      <c r="E271" s="49">
        <v>0</v>
      </c>
      <c r="F271" s="9">
        <v>0</v>
      </c>
    </row>
    <row r="272" spans="1:6" ht="25.5" x14ac:dyDescent="0.25">
      <c r="A272" s="294"/>
      <c r="B272" s="127"/>
      <c r="C272" s="121" t="s">
        <v>7</v>
      </c>
      <c r="D272" s="49">
        <v>0</v>
      </c>
      <c r="E272" s="49">
        <v>0</v>
      </c>
      <c r="F272" s="50">
        <v>0</v>
      </c>
    </row>
    <row r="273" spans="1:6" ht="38.25" x14ac:dyDescent="0.25">
      <c r="A273" s="294"/>
      <c r="B273" s="127"/>
      <c r="C273" s="121" t="s">
        <v>8</v>
      </c>
      <c r="D273" s="49">
        <v>0</v>
      </c>
      <c r="E273" s="49">
        <v>0</v>
      </c>
      <c r="F273" s="50">
        <v>0</v>
      </c>
    </row>
    <row r="274" spans="1:6" ht="16.5" thickBot="1" x14ac:dyDescent="0.3">
      <c r="A274" s="295"/>
      <c r="B274" s="131"/>
      <c r="C274" s="122" t="s">
        <v>6</v>
      </c>
      <c r="D274" s="53">
        <v>0</v>
      </c>
      <c r="E274" s="53">
        <v>0</v>
      </c>
      <c r="F274" s="54">
        <v>0</v>
      </c>
    </row>
    <row r="275" spans="1:6" ht="16.5" thickBot="1" x14ac:dyDescent="0.3">
      <c r="A275" s="128"/>
      <c r="B275" s="129" t="s">
        <v>81</v>
      </c>
      <c r="C275" s="125"/>
      <c r="D275" s="45">
        <f>SUM(D271:D274)</f>
        <v>0</v>
      </c>
      <c r="E275" s="45">
        <f>SUM(E271:E274)</f>
        <v>0</v>
      </c>
      <c r="F275" s="46">
        <v>0</v>
      </c>
    </row>
    <row r="276" spans="1:6" ht="25.5" x14ac:dyDescent="0.25">
      <c r="A276" s="293" t="s">
        <v>58</v>
      </c>
      <c r="B276" s="130" t="s">
        <v>343</v>
      </c>
      <c r="C276" s="119" t="s">
        <v>5</v>
      </c>
      <c r="D276" s="49">
        <v>328152.96999999997</v>
      </c>
      <c r="E276" s="49">
        <v>0</v>
      </c>
      <c r="F276" s="50">
        <v>0</v>
      </c>
    </row>
    <row r="277" spans="1:6" ht="25.5" x14ac:dyDescent="0.25">
      <c r="A277" s="294"/>
      <c r="B277" s="127"/>
      <c r="C277" s="121" t="s">
        <v>7</v>
      </c>
      <c r="D277" s="49">
        <v>1539413.8</v>
      </c>
      <c r="E277" s="49">
        <v>34574.65526</v>
      </c>
      <c r="F277" s="50">
        <f>E277/D277*100</f>
        <v>2.2459624085479808</v>
      </c>
    </row>
    <row r="278" spans="1:6" ht="38.25" x14ac:dyDescent="0.25">
      <c r="A278" s="294"/>
      <c r="B278" s="127"/>
      <c r="C278" s="121" t="s">
        <v>8</v>
      </c>
      <c r="D278" s="49">
        <v>528547.18394000002</v>
      </c>
      <c r="E278" s="49">
        <v>12852.081529999999</v>
      </c>
      <c r="F278" s="50">
        <f>E278/D278*100</f>
        <v>2.4315864165987024</v>
      </c>
    </row>
    <row r="279" spans="1:6" ht="16.5" thickBot="1" x14ac:dyDescent="0.3">
      <c r="A279" s="295"/>
      <c r="B279" s="131"/>
      <c r="C279" s="122" t="s">
        <v>6</v>
      </c>
      <c r="D279" s="49">
        <v>0</v>
      </c>
      <c r="E279" s="49">
        <v>0</v>
      </c>
      <c r="F279" s="50">
        <v>0</v>
      </c>
    </row>
    <row r="280" spans="1:6" ht="16.5" thickBot="1" x14ac:dyDescent="0.3">
      <c r="A280" s="128"/>
      <c r="B280" s="129" t="s">
        <v>81</v>
      </c>
      <c r="C280" s="125"/>
      <c r="D280" s="45">
        <f>SUM(D276:D279)</f>
        <v>2396113.9539399999</v>
      </c>
      <c r="E280" s="45">
        <f>SUM(E276:E279)</f>
        <v>47426.736789999995</v>
      </c>
      <c r="F280" s="46">
        <f>E280/D280*100</f>
        <v>1.9793189181180151</v>
      </c>
    </row>
    <row r="281" spans="1:6" ht="30" x14ac:dyDescent="0.25">
      <c r="A281" s="293" t="s">
        <v>344</v>
      </c>
      <c r="B281" s="130" t="s">
        <v>70</v>
      </c>
      <c r="C281" s="119" t="s">
        <v>5</v>
      </c>
      <c r="D281" s="49">
        <v>0</v>
      </c>
      <c r="E281" s="49">
        <v>0</v>
      </c>
      <c r="F281" s="50">
        <v>0</v>
      </c>
    </row>
    <row r="282" spans="1:6" ht="25.5" x14ac:dyDescent="0.25">
      <c r="A282" s="294"/>
      <c r="B282" s="127"/>
      <c r="C282" s="121" t="s">
        <v>7</v>
      </c>
      <c r="D282" s="49">
        <v>0</v>
      </c>
      <c r="E282" s="49">
        <v>0</v>
      </c>
      <c r="F282" s="50">
        <v>0</v>
      </c>
    </row>
    <row r="283" spans="1:6" ht="38.25" x14ac:dyDescent="0.25">
      <c r="A283" s="294"/>
      <c r="B283" s="127"/>
      <c r="C283" s="121" t="s">
        <v>8</v>
      </c>
      <c r="D283" s="49">
        <v>13536.088019999999</v>
      </c>
      <c r="E283" s="49">
        <v>6908.0875699999997</v>
      </c>
      <c r="F283" s="50">
        <f>E283/D283*100</f>
        <v>51.034594040708669</v>
      </c>
    </row>
    <row r="284" spans="1:6" ht="16.5" thickBot="1" x14ac:dyDescent="0.3">
      <c r="A284" s="295"/>
      <c r="B284" s="131"/>
      <c r="C284" s="122" t="s">
        <v>6</v>
      </c>
      <c r="D284" s="49"/>
      <c r="E284" s="49">
        <v>0</v>
      </c>
      <c r="F284" s="54" t="e">
        <f t="shared" ref="F284:F285" si="13">E284/D284*100</f>
        <v>#DIV/0!</v>
      </c>
    </row>
    <row r="285" spans="1:6" ht="16.5" thickBot="1" x14ac:dyDescent="0.3">
      <c r="A285" s="128"/>
      <c r="B285" s="129" t="s">
        <v>81</v>
      </c>
      <c r="C285" s="125"/>
      <c r="D285" s="45">
        <f>SUM(D281:D284)</f>
        <v>13536.088019999999</v>
      </c>
      <c r="E285" s="94">
        <f>SUM(E281:E284)</f>
        <v>6908.0875699999997</v>
      </c>
      <c r="F285" s="59">
        <f t="shared" si="13"/>
        <v>51.034594040708669</v>
      </c>
    </row>
    <row r="286" spans="1:6" ht="25.5" x14ac:dyDescent="0.25">
      <c r="A286" s="294" t="s">
        <v>346</v>
      </c>
      <c r="B286" s="130" t="s">
        <v>23</v>
      </c>
      <c r="C286" s="119" t="s">
        <v>5</v>
      </c>
      <c r="D286" s="3">
        <v>0</v>
      </c>
      <c r="E286" s="3">
        <v>0</v>
      </c>
      <c r="F286" s="9">
        <v>0</v>
      </c>
    </row>
    <row r="287" spans="1:6" ht="25.5" x14ac:dyDescent="0.25">
      <c r="A287" s="294"/>
      <c r="B287" s="127"/>
      <c r="C287" s="121" t="s">
        <v>7</v>
      </c>
      <c r="D287" s="49">
        <v>0</v>
      </c>
      <c r="E287" s="49">
        <v>0</v>
      </c>
      <c r="F287" s="50">
        <v>0</v>
      </c>
    </row>
    <row r="288" spans="1:6" ht="38.25" x14ac:dyDescent="0.25">
      <c r="A288" s="294"/>
      <c r="B288" s="127"/>
      <c r="C288" s="121" t="s">
        <v>8</v>
      </c>
      <c r="D288" s="49">
        <v>112673</v>
      </c>
      <c r="E288" s="49">
        <v>25493.07101</v>
      </c>
      <c r="F288" s="50">
        <f>E288/D288*100</f>
        <v>22.625714243873865</v>
      </c>
    </row>
    <row r="289" spans="1:6" ht="16.5" thickBot="1" x14ac:dyDescent="0.3">
      <c r="A289" s="295"/>
      <c r="B289" s="131"/>
      <c r="C289" s="122" t="s">
        <v>6</v>
      </c>
      <c r="D289" s="3">
        <v>0</v>
      </c>
      <c r="E289" s="3">
        <v>0</v>
      </c>
      <c r="F289" s="9">
        <v>0</v>
      </c>
    </row>
    <row r="290" spans="1:6" ht="16.5" thickBot="1" x14ac:dyDescent="0.3">
      <c r="A290" s="128"/>
      <c r="B290" s="129" t="s">
        <v>81</v>
      </c>
      <c r="C290" s="125"/>
      <c r="D290" s="45">
        <f>SUM(D286:D289)</f>
        <v>112673</v>
      </c>
      <c r="E290" s="94">
        <f>SUM(E286:E289)</f>
        <v>25493.07101</v>
      </c>
      <c r="F290" s="59">
        <f t="shared" ref="F290" si="14">E290/D290*100</f>
        <v>22.625714243873865</v>
      </c>
    </row>
    <row r="291" spans="1:6" ht="30" x14ac:dyDescent="0.25">
      <c r="A291" s="293" t="s">
        <v>345</v>
      </c>
      <c r="B291" s="118" t="s">
        <v>347</v>
      </c>
      <c r="C291" s="119" t="s">
        <v>5</v>
      </c>
      <c r="D291" s="3">
        <v>0</v>
      </c>
      <c r="E291" s="3">
        <v>0</v>
      </c>
      <c r="F291" s="9">
        <v>0</v>
      </c>
    </row>
    <row r="292" spans="1:6" ht="25.5" x14ac:dyDescent="0.25">
      <c r="A292" s="294"/>
      <c r="B292" s="120"/>
      <c r="C292" s="121" t="s">
        <v>7</v>
      </c>
      <c r="D292" s="49">
        <v>68454</v>
      </c>
      <c r="E292" s="49">
        <v>0</v>
      </c>
      <c r="F292" s="50">
        <v>0</v>
      </c>
    </row>
    <row r="293" spans="1:6" ht="38.25" x14ac:dyDescent="0.25">
      <c r="A293" s="294"/>
      <c r="B293" s="120"/>
      <c r="C293" s="121" t="s">
        <v>8</v>
      </c>
      <c r="D293" s="49">
        <v>0</v>
      </c>
      <c r="E293" s="49">
        <v>0</v>
      </c>
      <c r="F293" s="50">
        <v>0</v>
      </c>
    </row>
    <row r="294" spans="1:6" ht="16.5" thickBot="1" x14ac:dyDescent="0.3">
      <c r="A294" s="294"/>
      <c r="B294" s="120"/>
      <c r="C294" s="122" t="s">
        <v>6</v>
      </c>
      <c r="D294" s="53">
        <v>0</v>
      </c>
      <c r="E294" s="53">
        <v>0</v>
      </c>
      <c r="F294" s="54">
        <v>0</v>
      </c>
    </row>
    <row r="295" spans="1:6" ht="16.5" thickBot="1" x14ac:dyDescent="0.3">
      <c r="A295" s="123"/>
      <c r="B295" s="124" t="s">
        <v>81</v>
      </c>
      <c r="C295" s="125"/>
      <c r="D295" s="45">
        <f>SUM(D291:D294)</f>
        <v>68454</v>
      </c>
      <c r="E295" s="94">
        <f>SUM(E291:E294)</f>
        <v>0</v>
      </c>
      <c r="F295" s="59">
        <v>0</v>
      </c>
    </row>
    <row r="296" spans="1:6" ht="25.5" x14ac:dyDescent="0.25">
      <c r="A296" s="267" t="s">
        <v>59</v>
      </c>
      <c r="B296" s="270" t="s">
        <v>97</v>
      </c>
      <c r="C296" s="33" t="s">
        <v>5</v>
      </c>
      <c r="D296" s="63">
        <v>0</v>
      </c>
      <c r="E296" s="63">
        <v>0</v>
      </c>
      <c r="F296" s="64">
        <v>0</v>
      </c>
    </row>
    <row r="297" spans="1:6" ht="25.5" x14ac:dyDescent="0.25">
      <c r="A297" s="268"/>
      <c r="B297" s="271"/>
      <c r="C297" s="35" t="s">
        <v>7</v>
      </c>
      <c r="D297" s="179">
        <v>0</v>
      </c>
      <c r="E297" s="49">
        <v>0</v>
      </c>
      <c r="F297" s="50">
        <v>0</v>
      </c>
    </row>
    <row r="298" spans="1:6" ht="38.25" x14ac:dyDescent="0.25">
      <c r="A298" s="268"/>
      <c r="B298" s="271"/>
      <c r="C298" s="35" t="s">
        <v>8</v>
      </c>
      <c r="D298" s="49">
        <f>D303+D313+D318+D308</f>
        <v>8000</v>
      </c>
      <c r="E298" s="49">
        <f>E303+E313+E318+E308</f>
        <v>0</v>
      </c>
      <c r="F298" s="50">
        <f>E298/D298*100</f>
        <v>0</v>
      </c>
    </row>
    <row r="299" spans="1:6" ht="16.5" thickBot="1" x14ac:dyDescent="0.3">
      <c r="A299" s="269"/>
      <c r="B299" s="272"/>
      <c r="C299" s="39" t="s">
        <v>6</v>
      </c>
      <c r="D299" s="49">
        <f>D304+D314+D319+D309</f>
        <v>150000</v>
      </c>
      <c r="E299" s="49">
        <f>E304+E314+E319+E309</f>
        <v>60000</v>
      </c>
      <c r="F299" s="54">
        <f>E299/D299*100</f>
        <v>40</v>
      </c>
    </row>
    <row r="300" spans="1:6" ht="16.5" thickBot="1" x14ac:dyDescent="0.3">
      <c r="A300" s="42"/>
      <c r="B300" s="43" t="s">
        <v>79</v>
      </c>
      <c r="C300" s="44"/>
      <c r="D300" s="45">
        <f>SUM(D296:D299)</f>
        <v>158000</v>
      </c>
      <c r="E300" s="94">
        <f>SUM(E296:E299)</f>
        <v>60000</v>
      </c>
      <c r="F300" s="59">
        <f>E300/D300*100</f>
        <v>37.974683544303801</v>
      </c>
    </row>
    <row r="301" spans="1:6" ht="25.5" x14ac:dyDescent="0.25">
      <c r="A301" s="265" t="s">
        <v>60</v>
      </c>
      <c r="B301" s="165" t="s">
        <v>98</v>
      </c>
      <c r="C301" s="47" t="s">
        <v>5</v>
      </c>
      <c r="D301" s="3">
        <v>0</v>
      </c>
      <c r="E301" s="3">
        <v>0</v>
      </c>
      <c r="F301" s="9">
        <v>0</v>
      </c>
    </row>
    <row r="302" spans="1:6" ht="25.5" x14ac:dyDescent="0.25">
      <c r="A302" s="265"/>
      <c r="B302" s="165"/>
      <c r="C302" s="48" t="s">
        <v>7</v>
      </c>
      <c r="D302" s="49">
        <v>0</v>
      </c>
      <c r="E302" s="49">
        <v>0</v>
      </c>
      <c r="F302" s="50">
        <v>0</v>
      </c>
    </row>
    <row r="303" spans="1:6" ht="38.25" x14ac:dyDescent="0.25">
      <c r="A303" s="265"/>
      <c r="B303" s="51"/>
      <c r="C303" s="48" t="s">
        <v>8</v>
      </c>
      <c r="D303" s="49">
        <v>1000</v>
      </c>
      <c r="E303" s="49">
        <v>0</v>
      </c>
      <c r="F303" s="50">
        <v>0</v>
      </c>
    </row>
    <row r="304" spans="1:6" ht="16.5" thickBot="1" x14ac:dyDescent="0.3">
      <c r="A304" s="265"/>
      <c r="B304" s="51"/>
      <c r="C304" s="52" t="s">
        <v>6</v>
      </c>
      <c r="D304" s="53">
        <v>0</v>
      </c>
      <c r="E304" s="53">
        <v>0</v>
      </c>
      <c r="F304" s="54">
        <v>0</v>
      </c>
    </row>
    <row r="305" spans="1:6" ht="16.5" thickBot="1" x14ac:dyDescent="0.3">
      <c r="A305" s="55"/>
      <c r="B305" s="43" t="s">
        <v>81</v>
      </c>
      <c r="C305" s="56"/>
      <c r="D305" s="45">
        <f>SUM(D301:D304)</f>
        <v>1000</v>
      </c>
      <c r="E305" s="45">
        <f>SUM(E301:E304)</f>
        <v>0</v>
      </c>
      <c r="F305" s="46">
        <v>0</v>
      </c>
    </row>
    <row r="306" spans="1:6" ht="25.5" x14ac:dyDescent="0.25">
      <c r="A306" s="264" t="s">
        <v>61</v>
      </c>
      <c r="B306" s="57" t="s">
        <v>64</v>
      </c>
      <c r="C306" s="47" t="s">
        <v>5</v>
      </c>
      <c r="D306" s="49">
        <v>0</v>
      </c>
      <c r="E306" s="49">
        <v>0</v>
      </c>
      <c r="F306" s="50">
        <v>0</v>
      </c>
    </row>
    <row r="307" spans="1:6" ht="25.5" x14ac:dyDescent="0.25">
      <c r="A307" s="265"/>
      <c r="B307" s="51"/>
      <c r="C307" s="48" t="s">
        <v>7</v>
      </c>
      <c r="D307" s="49">
        <v>0</v>
      </c>
      <c r="E307" s="49">
        <v>0</v>
      </c>
      <c r="F307" s="50">
        <v>0</v>
      </c>
    </row>
    <row r="308" spans="1:6" ht="38.25" x14ac:dyDescent="0.25">
      <c r="A308" s="265"/>
      <c r="B308" s="51"/>
      <c r="C308" s="48" t="s">
        <v>8</v>
      </c>
      <c r="D308" s="49">
        <v>0</v>
      </c>
      <c r="E308" s="49">
        <v>0</v>
      </c>
      <c r="F308" s="50">
        <v>0</v>
      </c>
    </row>
    <row r="309" spans="1:6" ht="16.5" thickBot="1" x14ac:dyDescent="0.3">
      <c r="A309" s="266"/>
      <c r="B309" s="58"/>
      <c r="C309" s="52" t="s">
        <v>6</v>
      </c>
      <c r="D309" s="49">
        <v>0</v>
      </c>
      <c r="E309" s="49">
        <v>0</v>
      </c>
      <c r="F309" s="50">
        <v>0</v>
      </c>
    </row>
    <row r="310" spans="1:6" ht="16.5" thickBot="1" x14ac:dyDescent="0.3">
      <c r="A310" s="55"/>
      <c r="B310" s="43" t="s">
        <v>81</v>
      </c>
      <c r="C310" s="56"/>
      <c r="D310" s="45">
        <f>SUM(D306:D309)</f>
        <v>0</v>
      </c>
      <c r="E310" s="45">
        <f>SUM(E306:E309)</f>
        <v>0</v>
      </c>
      <c r="F310" s="46">
        <v>0</v>
      </c>
    </row>
    <row r="311" spans="1:6" ht="25.5" x14ac:dyDescent="0.25">
      <c r="A311" s="264" t="s">
        <v>62</v>
      </c>
      <c r="B311" s="57" t="s">
        <v>99</v>
      </c>
      <c r="C311" s="47" t="s">
        <v>5</v>
      </c>
      <c r="D311" s="49">
        <v>0</v>
      </c>
      <c r="E311" s="49">
        <v>0</v>
      </c>
      <c r="F311" s="50">
        <v>0</v>
      </c>
    </row>
    <row r="312" spans="1:6" ht="25.5" x14ac:dyDescent="0.25">
      <c r="A312" s="265"/>
      <c r="B312" s="51"/>
      <c r="C312" s="48" t="s">
        <v>7</v>
      </c>
      <c r="D312" s="49">
        <v>0</v>
      </c>
      <c r="E312" s="49">
        <v>0</v>
      </c>
      <c r="F312" s="50">
        <v>0</v>
      </c>
    </row>
    <row r="313" spans="1:6" ht="38.25" x14ac:dyDescent="0.25">
      <c r="A313" s="265"/>
      <c r="B313" s="51"/>
      <c r="C313" s="48" t="s">
        <v>8</v>
      </c>
      <c r="D313" s="49">
        <v>7000</v>
      </c>
      <c r="E313" s="49">
        <v>0</v>
      </c>
      <c r="F313" s="50">
        <f>E313/D313*100</f>
        <v>0</v>
      </c>
    </row>
    <row r="314" spans="1:6" ht="16.5" thickBot="1" x14ac:dyDescent="0.3">
      <c r="A314" s="266"/>
      <c r="B314" s="58"/>
      <c r="C314" s="52" t="s">
        <v>6</v>
      </c>
      <c r="D314" s="49">
        <v>0</v>
      </c>
      <c r="E314" s="49">
        <v>0</v>
      </c>
      <c r="F314" s="50">
        <v>0</v>
      </c>
    </row>
    <row r="315" spans="1:6" ht="16.5" thickBot="1" x14ac:dyDescent="0.3">
      <c r="A315" s="55"/>
      <c r="B315" s="43" t="s">
        <v>81</v>
      </c>
      <c r="C315" s="56"/>
      <c r="D315" s="45">
        <f>SUM(D311:D314)</f>
        <v>7000</v>
      </c>
      <c r="E315" s="45">
        <f>SUM(E311:E314)</f>
        <v>0</v>
      </c>
      <c r="F315" s="46">
        <f>E315/D315*100</f>
        <v>0</v>
      </c>
    </row>
    <row r="316" spans="1:6" ht="45" x14ac:dyDescent="0.25">
      <c r="A316" s="264" t="s">
        <v>63</v>
      </c>
      <c r="B316" s="108" t="s">
        <v>147</v>
      </c>
      <c r="C316" s="47" t="s">
        <v>5</v>
      </c>
      <c r="D316" s="49">
        <v>0</v>
      </c>
      <c r="E316" s="49">
        <v>0</v>
      </c>
      <c r="F316" s="50">
        <v>0</v>
      </c>
    </row>
    <row r="317" spans="1:6" ht="25.5" x14ac:dyDescent="0.25">
      <c r="A317" s="265"/>
      <c r="B317" s="51"/>
      <c r="C317" s="48" t="s">
        <v>7</v>
      </c>
      <c r="D317" s="49">
        <v>0</v>
      </c>
      <c r="E317" s="49">
        <v>0</v>
      </c>
      <c r="F317" s="50">
        <v>0</v>
      </c>
    </row>
    <row r="318" spans="1:6" ht="38.25" x14ac:dyDescent="0.25">
      <c r="A318" s="265"/>
      <c r="B318" s="51"/>
      <c r="C318" s="48" t="s">
        <v>8</v>
      </c>
      <c r="D318" s="49">
        <v>0</v>
      </c>
      <c r="E318" s="49">
        <v>0</v>
      </c>
      <c r="F318" s="50">
        <v>0</v>
      </c>
    </row>
    <row r="319" spans="1:6" ht="24.75" customHeight="1" thickBot="1" x14ac:dyDescent="0.3">
      <c r="A319" s="266"/>
      <c r="B319" s="58"/>
      <c r="C319" s="52" t="s">
        <v>6</v>
      </c>
      <c r="D319" s="38">
        <v>150000</v>
      </c>
      <c r="E319" s="38">
        <v>60000</v>
      </c>
      <c r="F319" s="50">
        <f>E319/D319*100</f>
        <v>40</v>
      </c>
    </row>
    <row r="320" spans="1:6" ht="16.5" thickBot="1" x14ac:dyDescent="0.3">
      <c r="A320" s="55"/>
      <c r="B320" s="43" t="s">
        <v>81</v>
      </c>
      <c r="C320" s="56"/>
      <c r="D320" s="45">
        <f>SUM(D316:D319)</f>
        <v>150000</v>
      </c>
      <c r="E320" s="45">
        <f>SUM(E316:E319)</f>
        <v>60000</v>
      </c>
      <c r="F320" s="46">
        <f>E320/D320*100</f>
        <v>40</v>
      </c>
    </row>
    <row r="321" spans="1:6" ht="25.5" x14ac:dyDescent="0.25">
      <c r="A321" s="267" t="s">
        <v>65</v>
      </c>
      <c r="B321" s="270" t="s">
        <v>100</v>
      </c>
      <c r="C321" s="33" t="s">
        <v>5</v>
      </c>
      <c r="D321" s="49">
        <v>0</v>
      </c>
      <c r="E321" s="49">
        <v>0</v>
      </c>
      <c r="F321" s="50">
        <v>0</v>
      </c>
    </row>
    <row r="322" spans="1:6" ht="25.5" x14ac:dyDescent="0.25">
      <c r="A322" s="268"/>
      <c r="B322" s="271"/>
      <c r="C322" s="35" t="s">
        <v>7</v>
      </c>
      <c r="D322" s="49">
        <f>D327+D332+D337+D342</f>
        <v>25389</v>
      </c>
      <c r="E322" s="49">
        <f>E327+E332+E337+E342</f>
        <v>5660.0739999999996</v>
      </c>
      <c r="F322" s="50">
        <f>E322/D322*100</f>
        <v>22.293410532120209</v>
      </c>
    </row>
    <row r="323" spans="1:6" ht="38.25" x14ac:dyDescent="0.25">
      <c r="A323" s="268"/>
      <c r="B323" s="271"/>
      <c r="C323" s="35" t="s">
        <v>8</v>
      </c>
      <c r="D323" s="49">
        <f>D328+D333+D338+D343</f>
        <v>1651143</v>
      </c>
      <c r="E323" s="49">
        <f>E328+E333+E338+E343</f>
        <v>374301.67810000002</v>
      </c>
      <c r="F323" s="50">
        <f>E323/D323*100</f>
        <v>22.669246582518898</v>
      </c>
    </row>
    <row r="324" spans="1:6" ht="16.5" thickBot="1" x14ac:dyDescent="0.3">
      <c r="A324" s="269"/>
      <c r="B324" s="272"/>
      <c r="C324" s="39" t="s">
        <v>6</v>
      </c>
      <c r="D324" s="38">
        <v>0</v>
      </c>
      <c r="E324" s="38">
        <v>0</v>
      </c>
      <c r="F324" s="110">
        <v>0</v>
      </c>
    </row>
    <row r="325" spans="1:6" ht="16.5" thickBot="1" x14ac:dyDescent="0.3">
      <c r="A325" s="42"/>
      <c r="B325" s="43" t="s">
        <v>79</v>
      </c>
      <c r="C325" s="44"/>
      <c r="D325" s="45">
        <f>SUM(D321:D324)</f>
        <v>1676532</v>
      </c>
      <c r="E325" s="94">
        <f>SUM(E321:E324)</f>
        <v>379961.75210000004</v>
      </c>
      <c r="F325" s="59">
        <f>E325/D325*100</f>
        <v>22.663555011177838</v>
      </c>
    </row>
    <row r="326" spans="1:6" ht="33" customHeight="1" x14ac:dyDescent="0.25">
      <c r="A326" s="265" t="s">
        <v>67</v>
      </c>
      <c r="B326" s="165" t="s">
        <v>295</v>
      </c>
      <c r="C326" s="47" t="s">
        <v>5</v>
      </c>
      <c r="D326" s="3">
        <v>0</v>
      </c>
      <c r="E326" s="3">
        <v>0</v>
      </c>
      <c r="F326" s="9">
        <v>0</v>
      </c>
    </row>
    <row r="327" spans="1:6" ht="25.5" x14ac:dyDescent="0.25">
      <c r="A327" s="265"/>
      <c r="B327" s="165"/>
      <c r="C327" s="48" t="s">
        <v>7</v>
      </c>
      <c r="D327" s="49">
        <v>25389</v>
      </c>
      <c r="E327" s="49">
        <v>5660.0739999999996</v>
      </c>
      <c r="F327" s="50">
        <f>E327/D327*100</f>
        <v>22.293410532120209</v>
      </c>
    </row>
    <row r="328" spans="1:6" ht="38.25" x14ac:dyDescent="0.25">
      <c r="A328" s="265"/>
      <c r="B328" s="51"/>
      <c r="C328" s="48" t="s">
        <v>8</v>
      </c>
      <c r="D328" s="49">
        <v>183032</v>
      </c>
      <c r="E328" s="49">
        <v>63228.132859999998</v>
      </c>
      <c r="F328" s="50">
        <f>E328/D328*100</f>
        <v>34.544851643428473</v>
      </c>
    </row>
    <row r="329" spans="1:6" ht="16.5" thickBot="1" x14ac:dyDescent="0.3">
      <c r="A329" s="265"/>
      <c r="B329" s="51"/>
      <c r="C329" s="52" t="s">
        <v>6</v>
      </c>
      <c r="D329" s="53">
        <v>0</v>
      </c>
      <c r="E329" s="53">
        <v>0</v>
      </c>
      <c r="F329" s="54">
        <v>0</v>
      </c>
    </row>
    <row r="330" spans="1:6" ht="16.5" thickBot="1" x14ac:dyDescent="0.3">
      <c r="A330" s="55"/>
      <c r="B330" s="43" t="s">
        <v>81</v>
      </c>
      <c r="C330" s="56"/>
      <c r="D330" s="45">
        <f>SUM(D326:D329)</f>
        <v>208421</v>
      </c>
      <c r="E330" s="94">
        <f>SUM(E326:E329)</f>
        <v>68888.206859999991</v>
      </c>
      <c r="F330" s="59">
        <f t="shared" ref="F330" si="15">E330/D330*100</f>
        <v>33.052430829906768</v>
      </c>
    </row>
    <row r="331" spans="1:6" ht="25.5" x14ac:dyDescent="0.25">
      <c r="A331" s="264" t="s">
        <v>68</v>
      </c>
      <c r="B331" s="108" t="s">
        <v>296</v>
      </c>
      <c r="C331" s="47" t="s">
        <v>5</v>
      </c>
      <c r="D331" s="3">
        <v>0</v>
      </c>
      <c r="E331" s="3">
        <v>0</v>
      </c>
      <c r="F331" s="9">
        <v>0</v>
      </c>
    </row>
    <row r="332" spans="1:6" ht="25.5" x14ac:dyDescent="0.25">
      <c r="A332" s="265"/>
      <c r="B332" s="51"/>
      <c r="C332" s="48" t="s">
        <v>7</v>
      </c>
      <c r="D332" s="3">
        <v>0</v>
      </c>
      <c r="E332" s="3">
        <v>0</v>
      </c>
      <c r="F332" s="9">
        <v>0</v>
      </c>
    </row>
    <row r="333" spans="1:6" ht="38.25" x14ac:dyDescent="0.25">
      <c r="A333" s="265"/>
      <c r="B333" s="51"/>
      <c r="C333" s="48" t="s">
        <v>8</v>
      </c>
      <c r="D333" s="49">
        <v>150853</v>
      </c>
      <c r="E333" s="49">
        <v>0</v>
      </c>
      <c r="F333" s="50">
        <f>E333/D333*100</f>
        <v>0</v>
      </c>
    </row>
    <row r="334" spans="1:6" ht="16.5" thickBot="1" x14ac:dyDescent="0.3">
      <c r="A334" s="266"/>
      <c r="B334" s="58"/>
      <c r="C334" s="52" t="s">
        <v>6</v>
      </c>
      <c r="D334" s="3">
        <v>0</v>
      </c>
      <c r="E334" s="3">
        <v>0</v>
      </c>
      <c r="F334" s="9">
        <v>0</v>
      </c>
    </row>
    <row r="335" spans="1:6" ht="16.5" thickBot="1" x14ac:dyDescent="0.3">
      <c r="A335" s="55"/>
      <c r="B335" s="43" t="s">
        <v>81</v>
      </c>
      <c r="C335" s="56"/>
      <c r="D335" s="45">
        <f>SUM(D331:D334)</f>
        <v>150853</v>
      </c>
      <c r="E335" s="45">
        <f>SUM(E331:E334)</f>
        <v>0</v>
      </c>
      <c r="F335" s="46">
        <f>E335/D335*100</f>
        <v>0</v>
      </c>
    </row>
    <row r="336" spans="1:6" ht="25.5" x14ac:dyDescent="0.25">
      <c r="A336" s="264" t="s">
        <v>66</v>
      </c>
      <c r="B336" s="57" t="s">
        <v>101</v>
      </c>
      <c r="C336" s="47" t="s">
        <v>5</v>
      </c>
      <c r="D336" s="3">
        <v>0</v>
      </c>
      <c r="E336" s="3">
        <v>0</v>
      </c>
      <c r="F336" s="9">
        <v>0</v>
      </c>
    </row>
    <row r="337" spans="1:6" ht="25.5" x14ac:dyDescent="0.25">
      <c r="A337" s="265"/>
      <c r="B337" s="51"/>
      <c r="C337" s="48" t="s">
        <v>7</v>
      </c>
      <c r="D337" s="3">
        <v>0</v>
      </c>
      <c r="E337" s="3">
        <v>0</v>
      </c>
      <c r="F337" s="9">
        <v>0</v>
      </c>
    </row>
    <row r="338" spans="1:6" ht="38.25" x14ac:dyDescent="0.25">
      <c r="A338" s="265"/>
      <c r="B338" s="51"/>
      <c r="C338" s="48" t="s">
        <v>8</v>
      </c>
      <c r="D338" s="49">
        <v>0</v>
      </c>
      <c r="E338" s="49">
        <v>0</v>
      </c>
      <c r="F338" s="50">
        <v>0</v>
      </c>
    </row>
    <row r="339" spans="1:6" ht="16.5" thickBot="1" x14ac:dyDescent="0.3">
      <c r="A339" s="266"/>
      <c r="B339" s="58"/>
      <c r="C339" s="52" t="s">
        <v>6</v>
      </c>
      <c r="D339" s="3">
        <v>0</v>
      </c>
      <c r="E339" s="3">
        <v>0</v>
      </c>
      <c r="F339" s="9">
        <v>0</v>
      </c>
    </row>
    <row r="340" spans="1:6" ht="16.5" thickBot="1" x14ac:dyDescent="0.3">
      <c r="A340" s="55"/>
      <c r="B340" s="43" t="s">
        <v>81</v>
      </c>
      <c r="C340" s="56"/>
      <c r="D340" s="45">
        <f>SUM(D336:D339)</f>
        <v>0</v>
      </c>
      <c r="E340" s="45">
        <f>SUM(E336:E339)</f>
        <v>0</v>
      </c>
      <c r="F340" s="46">
        <v>0</v>
      </c>
    </row>
    <row r="341" spans="1:6" ht="30" x14ac:dyDescent="0.25">
      <c r="A341" s="264" t="s">
        <v>375</v>
      </c>
      <c r="B341" s="57" t="s">
        <v>102</v>
      </c>
      <c r="C341" s="47" t="s">
        <v>5</v>
      </c>
      <c r="D341" s="3">
        <v>0</v>
      </c>
      <c r="E341" s="3">
        <v>0</v>
      </c>
      <c r="F341" s="9">
        <v>0</v>
      </c>
    </row>
    <row r="342" spans="1:6" ht="25.5" x14ac:dyDescent="0.25">
      <c r="A342" s="265"/>
      <c r="B342" s="51"/>
      <c r="C342" s="48" t="s">
        <v>7</v>
      </c>
      <c r="D342" s="3">
        <v>0</v>
      </c>
      <c r="E342" s="3">
        <v>0</v>
      </c>
      <c r="F342" s="9">
        <v>0</v>
      </c>
    </row>
    <row r="343" spans="1:6" ht="38.25" x14ac:dyDescent="0.25">
      <c r="A343" s="265"/>
      <c r="B343" s="51"/>
      <c r="C343" s="48" t="s">
        <v>8</v>
      </c>
      <c r="D343" s="49">
        <v>1317258</v>
      </c>
      <c r="E343" s="49">
        <v>311073.54524000001</v>
      </c>
      <c r="F343" s="50">
        <f>E343/D343*100</f>
        <v>23.615232949050224</v>
      </c>
    </row>
    <row r="344" spans="1:6" ht="16.5" thickBot="1" x14ac:dyDescent="0.3">
      <c r="A344" s="266"/>
      <c r="B344" s="58"/>
      <c r="C344" s="52" t="s">
        <v>6</v>
      </c>
      <c r="D344" s="3">
        <v>0</v>
      </c>
      <c r="E344" s="3">
        <v>0</v>
      </c>
      <c r="F344" s="9">
        <v>0</v>
      </c>
    </row>
    <row r="345" spans="1:6" ht="16.5" thickBot="1" x14ac:dyDescent="0.3">
      <c r="A345" s="55"/>
      <c r="B345" s="43" t="s">
        <v>81</v>
      </c>
      <c r="C345" s="56"/>
      <c r="D345" s="45">
        <f>SUM(D341:D344)</f>
        <v>1317258</v>
      </c>
      <c r="E345" s="45">
        <f>SUM(E341:E344)</f>
        <v>311073.54524000001</v>
      </c>
      <c r="F345" s="46">
        <f>E345/D345*100</f>
        <v>23.615232949050224</v>
      </c>
    </row>
    <row r="346" spans="1:6" ht="25.5" x14ac:dyDescent="0.25">
      <c r="A346" s="267" t="s">
        <v>103</v>
      </c>
      <c r="B346" s="270" t="s">
        <v>109</v>
      </c>
      <c r="C346" s="33" t="s">
        <v>5</v>
      </c>
      <c r="D346" s="49">
        <f>D351+D356+D361+D366+D376++D371</f>
        <v>1.228</v>
      </c>
      <c r="E346" s="49">
        <f>E351+E356+E361+E366+E376++E371</f>
        <v>0</v>
      </c>
      <c r="F346" s="50">
        <f>E346/D346*100</f>
        <v>0</v>
      </c>
    </row>
    <row r="347" spans="1:6" ht="25.5" x14ac:dyDescent="0.25">
      <c r="A347" s="268"/>
      <c r="B347" s="271"/>
      <c r="C347" s="35" t="s">
        <v>7</v>
      </c>
      <c r="D347" s="49">
        <f t="shared" ref="D347:E348" si="16">D352+D357+D362+D367+D377++D372</f>
        <v>0</v>
      </c>
      <c r="E347" s="49">
        <f t="shared" si="16"/>
        <v>0</v>
      </c>
      <c r="F347" s="50">
        <v>0</v>
      </c>
    </row>
    <row r="348" spans="1:6" ht="38.25" x14ac:dyDescent="0.25">
      <c r="A348" s="268"/>
      <c r="B348" s="271"/>
      <c r="C348" s="35" t="s">
        <v>8</v>
      </c>
      <c r="D348" s="49">
        <f t="shared" si="16"/>
        <v>319591.87212000001</v>
      </c>
      <c r="E348" s="49">
        <f t="shared" si="16"/>
        <v>72836.538289999997</v>
      </c>
      <c r="F348" s="50">
        <f>E348/D348*100</f>
        <v>22.790485191892309</v>
      </c>
    </row>
    <row r="349" spans="1:6" ht="16.5" thickBot="1" x14ac:dyDescent="0.3">
      <c r="A349" s="269"/>
      <c r="B349" s="272"/>
      <c r="C349" s="39" t="s">
        <v>6</v>
      </c>
      <c r="D349" s="3">
        <v>0</v>
      </c>
      <c r="E349" s="3">
        <v>0</v>
      </c>
      <c r="F349" s="9">
        <v>0</v>
      </c>
    </row>
    <row r="350" spans="1:6" ht="16.5" thickBot="1" x14ac:dyDescent="0.3">
      <c r="A350" s="42"/>
      <c r="B350" s="43" t="s">
        <v>79</v>
      </c>
      <c r="C350" s="44"/>
      <c r="D350" s="45">
        <f>SUM(D346:D349)</f>
        <v>319593.10012000002</v>
      </c>
      <c r="E350" s="45">
        <f>SUM(E346:E349)</f>
        <v>72836.538289999997</v>
      </c>
      <c r="F350" s="59">
        <f>E350/D350*100</f>
        <v>22.790397622054893</v>
      </c>
    </row>
    <row r="351" spans="1:6" ht="75" x14ac:dyDescent="0.25">
      <c r="A351" s="265" t="s">
        <v>104</v>
      </c>
      <c r="B351" s="165" t="s">
        <v>110</v>
      </c>
      <c r="C351" s="47" t="s">
        <v>5</v>
      </c>
      <c r="D351" s="3">
        <v>0</v>
      </c>
      <c r="E351" s="3">
        <v>0</v>
      </c>
      <c r="F351" s="9">
        <v>0</v>
      </c>
    </row>
    <row r="352" spans="1:6" ht="25.5" x14ac:dyDescent="0.25">
      <c r="A352" s="265"/>
      <c r="B352" s="165"/>
      <c r="C352" s="48" t="s">
        <v>7</v>
      </c>
      <c r="D352" s="49">
        <v>0</v>
      </c>
      <c r="E352" s="49">
        <v>0</v>
      </c>
      <c r="F352" s="50">
        <v>0</v>
      </c>
    </row>
    <row r="353" spans="1:6" ht="38.25" x14ac:dyDescent="0.25">
      <c r="A353" s="265"/>
      <c r="B353" s="51"/>
      <c r="C353" s="48" t="s">
        <v>8</v>
      </c>
      <c r="D353" s="49">
        <v>76333</v>
      </c>
      <c r="E353" s="49">
        <v>9436.8379100000002</v>
      </c>
      <c r="F353" s="50">
        <f>E353/D353*100</f>
        <v>12.362723736784877</v>
      </c>
    </row>
    <row r="354" spans="1:6" ht="16.5" thickBot="1" x14ac:dyDescent="0.3">
      <c r="A354" s="265"/>
      <c r="B354" s="51"/>
      <c r="C354" s="52" t="s">
        <v>6</v>
      </c>
      <c r="D354" s="53">
        <v>0</v>
      </c>
      <c r="E354" s="53">
        <v>0</v>
      </c>
      <c r="F354" s="54">
        <v>0</v>
      </c>
    </row>
    <row r="355" spans="1:6" ht="16.5" thickBot="1" x14ac:dyDescent="0.3">
      <c r="A355" s="55"/>
      <c r="B355" s="43" t="s">
        <v>81</v>
      </c>
      <c r="C355" s="56"/>
      <c r="D355" s="45">
        <f>SUM(D351:D354)</f>
        <v>76333</v>
      </c>
      <c r="E355" s="45">
        <f>SUM(E351:E354)</f>
        <v>9436.8379100000002</v>
      </c>
      <c r="F355" s="46">
        <f>E355/D355*100</f>
        <v>12.362723736784877</v>
      </c>
    </row>
    <row r="356" spans="1:6" ht="25.5" x14ac:dyDescent="0.25">
      <c r="A356" s="264" t="s">
        <v>105</v>
      </c>
      <c r="B356" s="57" t="s">
        <v>111</v>
      </c>
      <c r="C356" s="47" t="s">
        <v>5</v>
      </c>
      <c r="D356" s="3">
        <v>0</v>
      </c>
      <c r="E356" s="3">
        <v>0</v>
      </c>
      <c r="F356" s="9">
        <v>0</v>
      </c>
    </row>
    <row r="357" spans="1:6" ht="25.5" x14ac:dyDescent="0.25">
      <c r="A357" s="265"/>
      <c r="B357" s="51"/>
      <c r="C357" s="48" t="s">
        <v>7</v>
      </c>
      <c r="D357" s="3">
        <v>0</v>
      </c>
      <c r="E357" s="3">
        <v>0</v>
      </c>
      <c r="F357" s="9">
        <v>0</v>
      </c>
    </row>
    <row r="358" spans="1:6" ht="38.25" x14ac:dyDescent="0.25">
      <c r="A358" s="265"/>
      <c r="B358" s="51"/>
      <c r="C358" s="48" t="s">
        <v>8</v>
      </c>
      <c r="D358" s="3">
        <v>0</v>
      </c>
      <c r="E358" s="3">
        <v>0</v>
      </c>
      <c r="F358" s="9">
        <v>0</v>
      </c>
    </row>
    <row r="359" spans="1:6" ht="16.5" thickBot="1" x14ac:dyDescent="0.3">
      <c r="A359" s="266"/>
      <c r="B359" s="58"/>
      <c r="C359" s="52" t="s">
        <v>6</v>
      </c>
      <c r="D359" s="3">
        <v>0</v>
      </c>
      <c r="E359" s="3">
        <v>0</v>
      </c>
      <c r="F359" s="9">
        <v>0</v>
      </c>
    </row>
    <row r="360" spans="1:6" ht="16.5" thickBot="1" x14ac:dyDescent="0.3">
      <c r="A360" s="69"/>
      <c r="B360" s="70" t="s">
        <v>81</v>
      </c>
      <c r="C360" s="71"/>
      <c r="D360" s="72">
        <f>SUM(D356:D359)</f>
        <v>0</v>
      </c>
      <c r="E360" s="72">
        <f>SUM(E356:E359)</f>
        <v>0</v>
      </c>
      <c r="F360" s="73">
        <v>0</v>
      </c>
    </row>
    <row r="361" spans="1:6" ht="25.5" x14ac:dyDescent="0.25">
      <c r="A361" s="264" t="s">
        <v>106</v>
      </c>
      <c r="B361" s="187" t="s">
        <v>376</v>
      </c>
      <c r="C361" s="76" t="s">
        <v>5</v>
      </c>
      <c r="D361" s="63">
        <v>0</v>
      </c>
      <c r="E361" s="63">
        <v>0</v>
      </c>
      <c r="F361" s="64">
        <v>0</v>
      </c>
    </row>
    <row r="362" spans="1:6" ht="25.5" x14ac:dyDescent="0.25">
      <c r="A362" s="265"/>
      <c r="B362" s="188"/>
      <c r="C362" s="35" t="s">
        <v>7</v>
      </c>
      <c r="D362" s="3">
        <v>0</v>
      </c>
      <c r="E362" s="3">
        <v>0</v>
      </c>
      <c r="F362" s="9">
        <v>0</v>
      </c>
    </row>
    <row r="363" spans="1:6" ht="38.25" x14ac:dyDescent="0.25">
      <c r="A363" s="265"/>
      <c r="B363" s="188"/>
      <c r="C363" s="35" t="s">
        <v>8</v>
      </c>
      <c r="D363" s="3">
        <v>0</v>
      </c>
      <c r="E363" s="3">
        <v>0</v>
      </c>
      <c r="F363" s="9">
        <v>0</v>
      </c>
    </row>
    <row r="364" spans="1:6" ht="16.5" thickBot="1" x14ac:dyDescent="0.3">
      <c r="A364" s="266"/>
      <c r="B364" s="189"/>
      <c r="C364" s="190" t="s">
        <v>6</v>
      </c>
      <c r="D364" s="172">
        <v>0</v>
      </c>
      <c r="E364" s="172">
        <v>0</v>
      </c>
      <c r="F364" s="173">
        <v>0</v>
      </c>
    </row>
    <row r="365" spans="1:6" ht="16.5" thickBot="1" x14ac:dyDescent="0.3">
      <c r="A365" s="55"/>
      <c r="B365" s="43" t="s">
        <v>81</v>
      </c>
      <c r="C365" s="56"/>
      <c r="D365" s="45">
        <f>SUM(D361:D364)</f>
        <v>0</v>
      </c>
      <c r="E365" s="94">
        <f>SUM(E361:E364)</f>
        <v>0</v>
      </c>
      <c r="F365" s="46">
        <v>0</v>
      </c>
    </row>
    <row r="366" spans="1:6" ht="25.5" x14ac:dyDescent="0.25">
      <c r="A366" s="264" t="s">
        <v>107</v>
      </c>
      <c r="B366" s="166" t="s">
        <v>112</v>
      </c>
      <c r="C366" s="62" t="s">
        <v>5</v>
      </c>
      <c r="D366" s="63">
        <v>0</v>
      </c>
      <c r="E366" s="63">
        <v>0</v>
      </c>
      <c r="F366" s="64">
        <v>0</v>
      </c>
    </row>
    <row r="367" spans="1:6" ht="25.5" x14ac:dyDescent="0.25">
      <c r="A367" s="265"/>
      <c r="B367" s="51"/>
      <c r="C367" s="48" t="s">
        <v>7</v>
      </c>
      <c r="D367" s="3">
        <v>0</v>
      </c>
      <c r="E367" s="3">
        <v>0</v>
      </c>
      <c r="F367" s="9">
        <v>0</v>
      </c>
    </row>
    <row r="368" spans="1:6" ht="38.25" x14ac:dyDescent="0.25">
      <c r="A368" s="265"/>
      <c r="B368" s="51"/>
      <c r="C368" s="48" t="s">
        <v>8</v>
      </c>
      <c r="D368" s="3">
        <v>15000.172119999999</v>
      </c>
      <c r="E368" s="3">
        <v>1186.12319</v>
      </c>
      <c r="F368" s="9">
        <f>E368/D368*100</f>
        <v>7.9073971985862785</v>
      </c>
    </row>
    <row r="369" spans="1:6" ht="16.5" thickBot="1" x14ac:dyDescent="0.3">
      <c r="A369" s="266"/>
      <c r="B369" s="65"/>
      <c r="C369" s="66" t="s">
        <v>6</v>
      </c>
      <c r="D369" s="172">
        <v>0</v>
      </c>
      <c r="E369" s="172">
        <v>0</v>
      </c>
      <c r="F369" s="173">
        <v>0</v>
      </c>
    </row>
    <row r="370" spans="1:6" ht="16.5" thickBot="1" x14ac:dyDescent="0.3">
      <c r="A370" s="69"/>
      <c r="B370" s="70" t="s">
        <v>81</v>
      </c>
      <c r="C370" s="71"/>
      <c r="D370" s="72">
        <f>SUM(D366:D369)</f>
        <v>15000.172119999999</v>
      </c>
      <c r="E370" s="72">
        <f>SUM(E366:E369)</f>
        <v>1186.12319</v>
      </c>
      <c r="F370" s="73">
        <f>E370/D370*100</f>
        <v>7.9073971985862785</v>
      </c>
    </row>
    <row r="371" spans="1:6" ht="30" x14ac:dyDescent="0.25">
      <c r="A371" s="264" t="s">
        <v>108</v>
      </c>
      <c r="B371" s="164" t="s">
        <v>377</v>
      </c>
      <c r="C371" s="62" t="s">
        <v>5</v>
      </c>
      <c r="D371" s="63">
        <v>0</v>
      </c>
      <c r="E371" s="63">
        <v>0</v>
      </c>
      <c r="F371" s="174">
        <v>0</v>
      </c>
    </row>
    <row r="372" spans="1:6" ht="25.5" x14ac:dyDescent="0.25">
      <c r="A372" s="265"/>
      <c r="B372" s="80"/>
      <c r="C372" s="48" t="s">
        <v>7</v>
      </c>
      <c r="D372" s="49">
        <v>0</v>
      </c>
      <c r="E372" s="49">
        <v>0</v>
      </c>
      <c r="F372" s="74">
        <v>0</v>
      </c>
    </row>
    <row r="373" spans="1:6" ht="38.25" x14ac:dyDescent="0.25">
      <c r="A373" s="265"/>
      <c r="B373" s="80"/>
      <c r="C373" s="48" t="s">
        <v>8</v>
      </c>
      <c r="D373" s="49">
        <v>0</v>
      </c>
      <c r="E373" s="49">
        <v>0</v>
      </c>
      <c r="F373" s="74">
        <v>0</v>
      </c>
    </row>
    <row r="374" spans="1:6" ht="16.5" thickBot="1" x14ac:dyDescent="0.3">
      <c r="A374" s="266"/>
      <c r="B374" s="81"/>
      <c r="C374" s="66" t="s">
        <v>6</v>
      </c>
      <c r="D374" s="67">
        <v>0</v>
      </c>
      <c r="E374" s="67">
        <v>0</v>
      </c>
      <c r="F374" s="175">
        <v>0</v>
      </c>
    </row>
    <row r="375" spans="1:6" ht="16.5" thickBot="1" x14ac:dyDescent="0.3">
      <c r="A375" s="55"/>
      <c r="B375" s="43" t="s">
        <v>81</v>
      </c>
      <c r="C375" s="109"/>
      <c r="D375" s="180">
        <v>0</v>
      </c>
      <c r="E375" s="180">
        <v>0</v>
      </c>
      <c r="F375" s="181">
        <v>0</v>
      </c>
    </row>
    <row r="376" spans="1:6" ht="25.5" x14ac:dyDescent="0.25">
      <c r="A376" s="265" t="s">
        <v>142</v>
      </c>
      <c r="B376" s="57" t="s">
        <v>23</v>
      </c>
      <c r="C376" s="47" t="s">
        <v>5</v>
      </c>
      <c r="D376" s="3">
        <v>1.228</v>
      </c>
      <c r="E376" s="3">
        <v>0</v>
      </c>
      <c r="F376" s="9">
        <f>E376/D376*100</f>
        <v>0</v>
      </c>
    </row>
    <row r="377" spans="1:6" ht="25.5" x14ac:dyDescent="0.25">
      <c r="A377" s="265"/>
      <c r="B377" s="51"/>
      <c r="C377" s="48" t="s">
        <v>7</v>
      </c>
      <c r="D377" s="49">
        <v>0</v>
      </c>
      <c r="E377" s="49">
        <v>0</v>
      </c>
      <c r="F377" s="50">
        <v>0</v>
      </c>
    </row>
    <row r="378" spans="1:6" ht="38.25" x14ac:dyDescent="0.25">
      <c r="A378" s="265"/>
      <c r="B378" s="51"/>
      <c r="C378" s="48" t="s">
        <v>8</v>
      </c>
      <c r="D378" s="49">
        <v>228258.7</v>
      </c>
      <c r="E378" s="49">
        <v>62213.577190000004</v>
      </c>
      <c r="F378" s="50">
        <f>E378/D378*100</f>
        <v>27.255730971042947</v>
      </c>
    </row>
    <row r="379" spans="1:6" ht="16.5" thickBot="1" x14ac:dyDescent="0.3">
      <c r="A379" s="266"/>
      <c r="B379" s="58"/>
      <c r="C379" s="52" t="s">
        <v>6</v>
      </c>
      <c r="D379" s="172">
        <v>0</v>
      </c>
      <c r="E379" s="172">
        <v>0</v>
      </c>
      <c r="F379" s="173">
        <v>0</v>
      </c>
    </row>
    <row r="380" spans="1:6" ht="16.5" thickBot="1" x14ac:dyDescent="0.3">
      <c r="A380" s="55"/>
      <c r="B380" s="43" t="s">
        <v>81</v>
      </c>
      <c r="C380" s="56"/>
      <c r="D380" s="45">
        <f>SUM(D376:D379)</f>
        <v>228259.92800000001</v>
      </c>
      <c r="E380" s="45">
        <f>SUM(E376:E379)</f>
        <v>62213.577190000004</v>
      </c>
      <c r="F380" s="46">
        <f>E380/D380*100</f>
        <v>27.255584339797039</v>
      </c>
    </row>
    <row r="381" spans="1:6" ht="25.5" x14ac:dyDescent="0.25">
      <c r="A381" s="267" t="s">
        <v>113</v>
      </c>
      <c r="B381" s="270" t="s">
        <v>140</v>
      </c>
      <c r="C381" s="33" t="s">
        <v>5</v>
      </c>
      <c r="D381" s="49">
        <v>0</v>
      </c>
      <c r="E381" s="49">
        <v>0</v>
      </c>
      <c r="F381" s="50">
        <v>0</v>
      </c>
    </row>
    <row r="382" spans="1:6" ht="25.5" x14ac:dyDescent="0.25">
      <c r="A382" s="268"/>
      <c r="B382" s="271"/>
      <c r="C382" s="35" t="s">
        <v>7</v>
      </c>
      <c r="D382" s="49">
        <f>D387+D392+D402</f>
        <v>77904.7</v>
      </c>
      <c r="E382" s="49">
        <f>E387+E402</f>
        <v>29002.04709</v>
      </c>
      <c r="F382" s="50">
        <f>E382/D382*100</f>
        <v>37.227596139899134</v>
      </c>
    </row>
    <row r="383" spans="1:6" ht="38.25" x14ac:dyDescent="0.25">
      <c r="A383" s="268"/>
      <c r="B383" s="271"/>
      <c r="C383" s="35" t="s">
        <v>8</v>
      </c>
      <c r="D383" s="49">
        <f>D388+D393+D403+D398</f>
        <v>1119316.024</v>
      </c>
      <c r="E383" s="49">
        <f>E388+E393+E403+E398</f>
        <v>154393.36331000002</v>
      </c>
      <c r="F383" s="50">
        <f>E383/D383*100</f>
        <v>13.793545343723231</v>
      </c>
    </row>
    <row r="384" spans="1:6" ht="16.5" thickBot="1" x14ac:dyDescent="0.3">
      <c r="A384" s="269"/>
      <c r="B384" s="272"/>
      <c r="C384" s="39" t="s">
        <v>6</v>
      </c>
      <c r="D384" s="49">
        <v>0</v>
      </c>
      <c r="E384" s="49">
        <v>0</v>
      </c>
      <c r="F384" s="50">
        <v>0</v>
      </c>
    </row>
    <row r="385" spans="1:6" ht="16.5" thickBot="1" x14ac:dyDescent="0.3">
      <c r="A385" s="42"/>
      <c r="B385" s="43" t="s">
        <v>79</v>
      </c>
      <c r="C385" s="44"/>
      <c r="D385" s="45">
        <f>SUM(D381:D384)</f>
        <v>1197220.7239999999</v>
      </c>
      <c r="E385" s="45">
        <f>SUM(E381:E384)</f>
        <v>183395.41040000002</v>
      </c>
      <c r="F385" s="59">
        <f>E385/D385*100</f>
        <v>15.31842931913698</v>
      </c>
    </row>
    <row r="386" spans="1:6" ht="25.5" x14ac:dyDescent="0.25">
      <c r="A386" s="265" t="s">
        <v>114</v>
      </c>
      <c r="B386" s="165" t="s">
        <v>116</v>
      </c>
      <c r="C386" s="47" t="s">
        <v>5</v>
      </c>
      <c r="D386" s="3">
        <v>0</v>
      </c>
      <c r="E386" s="3">
        <v>0</v>
      </c>
      <c r="F386" s="9">
        <v>0</v>
      </c>
    </row>
    <row r="387" spans="1:6" ht="25.5" x14ac:dyDescent="0.25">
      <c r="A387" s="265"/>
      <c r="B387" s="165"/>
      <c r="C387" s="48" t="s">
        <v>7</v>
      </c>
      <c r="D387" s="49">
        <v>77904.7</v>
      </c>
      <c r="E387" s="49">
        <v>29002.04709</v>
      </c>
      <c r="F387" s="50">
        <f>E387/D387*100</f>
        <v>37.227596139899134</v>
      </c>
    </row>
    <row r="388" spans="1:6" ht="38.25" x14ac:dyDescent="0.25">
      <c r="A388" s="265"/>
      <c r="B388" s="51"/>
      <c r="C388" s="48" t="s">
        <v>8</v>
      </c>
      <c r="D388" s="49">
        <v>39069.300000000003</v>
      </c>
      <c r="E388" s="49">
        <v>14544.561530000001</v>
      </c>
      <c r="F388" s="50">
        <f>E388/D388*100</f>
        <v>37.227596936725256</v>
      </c>
    </row>
    <row r="389" spans="1:6" ht="16.5" thickBot="1" x14ac:dyDescent="0.3">
      <c r="A389" s="265"/>
      <c r="B389" s="51"/>
      <c r="C389" s="52" t="s">
        <v>6</v>
      </c>
      <c r="D389" s="49">
        <v>0</v>
      </c>
      <c r="E389" s="49">
        <v>0</v>
      </c>
      <c r="F389" s="50">
        <v>0</v>
      </c>
    </row>
    <row r="390" spans="1:6" ht="16.5" thickBot="1" x14ac:dyDescent="0.3">
      <c r="A390" s="55"/>
      <c r="B390" s="43" t="s">
        <v>81</v>
      </c>
      <c r="C390" s="56"/>
      <c r="D390" s="45">
        <f>SUM(D386:D389)</f>
        <v>116974</v>
      </c>
      <c r="E390" s="45">
        <f>SUM(E386:E389)</f>
        <v>43546.608619999999</v>
      </c>
      <c r="F390" s="46">
        <f>E390/D390*100</f>
        <v>37.227596406038948</v>
      </c>
    </row>
    <row r="391" spans="1:6" ht="25.5" x14ac:dyDescent="0.25">
      <c r="A391" s="264" t="s">
        <v>115</v>
      </c>
      <c r="B391" s="57" t="s">
        <v>117</v>
      </c>
      <c r="C391" s="47" t="s">
        <v>5</v>
      </c>
      <c r="D391" s="3">
        <v>0</v>
      </c>
      <c r="E391" s="3">
        <v>0</v>
      </c>
      <c r="F391" s="9">
        <v>0</v>
      </c>
    </row>
    <row r="392" spans="1:6" ht="25.5" x14ac:dyDescent="0.25">
      <c r="A392" s="265"/>
      <c r="B392" s="51"/>
      <c r="C392" s="48" t="s">
        <v>7</v>
      </c>
      <c r="D392" s="49">
        <v>0</v>
      </c>
      <c r="E392" s="49">
        <v>0</v>
      </c>
      <c r="F392" s="9">
        <v>0</v>
      </c>
    </row>
    <row r="393" spans="1:6" ht="38.25" x14ac:dyDescent="0.25">
      <c r="A393" s="265"/>
      <c r="B393" s="51"/>
      <c r="C393" s="48" t="s">
        <v>8</v>
      </c>
      <c r="D393" s="49">
        <v>954923</v>
      </c>
      <c r="E393" s="49">
        <v>111862.01178</v>
      </c>
      <c r="F393" s="50">
        <f>F39</f>
        <v>19.629102824858759</v>
      </c>
    </row>
    <row r="394" spans="1:6" ht="16.5" thickBot="1" x14ac:dyDescent="0.3">
      <c r="A394" s="266"/>
      <c r="B394" s="58"/>
      <c r="C394" s="52" t="s">
        <v>6</v>
      </c>
      <c r="D394" s="49">
        <v>0</v>
      </c>
      <c r="E394" s="49">
        <v>0</v>
      </c>
      <c r="F394" s="50">
        <v>0</v>
      </c>
    </row>
    <row r="395" spans="1:6" ht="16.5" thickBot="1" x14ac:dyDescent="0.3">
      <c r="A395" s="55"/>
      <c r="B395" s="43" t="s">
        <v>81</v>
      </c>
      <c r="C395" s="56"/>
      <c r="D395" s="72">
        <f>SUM(D391:D394)</f>
        <v>954923</v>
      </c>
      <c r="E395" s="72">
        <f>SUM(E391:E394)</f>
        <v>111862.01178</v>
      </c>
      <c r="F395" s="73">
        <f>E395/D395*100</f>
        <v>11.714244162094744</v>
      </c>
    </row>
    <row r="396" spans="1:6" ht="25.5" x14ac:dyDescent="0.25">
      <c r="A396" s="276" t="s">
        <v>628</v>
      </c>
      <c r="B396" s="244" t="s">
        <v>629</v>
      </c>
      <c r="C396" s="47" t="s">
        <v>5</v>
      </c>
      <c r="D396" s="49">
        <v>0</v>
      </c>
      <c r="E396" s="49">
        <v>0</v>
      </c>
      <c r="F396" s="258">
        <v>0</v>
      </c>
    </row>
    <row r="397" spans="1:6" ht="25.5" x14ac:dyDescent="0.25">
      <c r="A397" s="279"/>
      <c r="B397" s="80"/>
      <c r="C397" s="48" t="s">
        <v>7</v>
      </c>
      <c r="D397" s="49">
        <v>0</v>
      </c>
      <c r="E397" s="49">
        <v>0</v>
      </c>
      <c r="F397" s="258">
        <v>0</v>
      </c>
    </row>
    <row r="398" spans="1:6" ht="38.25" x14ac:dyDescent="0.25">
      <c r="A398" s="279"/>
      <c r="B398" s="80"/>
      <c r="C398" s="48" t="s">
        <v>8</v>
      </c>
      <c r="D398" s="49">
        <v>5000</v>
      </c>
      <c r="E398" s="49">
        <v>0</v>
      </c>
      <c r="F398" s="258">
        <f t="shared" ref="F398" si="17">E398/D398*100</f>
        <v>0</v>
      </c>
    </row>
    <row r="399" spans="1:6" ht="16.5" thickBot="1" x14ac:dyDescent="0.3">
      <c r="A399" s="280"/>
      <c r="B399" s="80"/>
      <c r="C399" s="52" t="s">
        <v>6</v>
      </c>
      <c r="D399" s="88">
        <v>0</v>
      </c>
      <c r="E399" s="88">
        <v>0</v>
      </c>
      <c r="F399" s="257">
        <v>0</v>
      </c>
    </row>
    <row r="400" spans="1:6" ht="16.5" thickBot="1" x14ac:dyDescent="0.3">
      <c r="A400" s="247"/>
      <c r="B400" s="248"/>
      <c r="C400" s="109"/>
      <c r="D400" s="45">
        <f>D398</f>
        <v>5000</v>
      </c>
      <c r="E400" s="45">
        <f>E398</f>
        <v>0</v>
      </c>
      <c r="F400" s="46"/>
    </row>
    <row r="401" spans="1:6" ht="25.5" x14ac:dyDescent="0.25">
      <c r="A401" s="264" t="s">
        <v>299</v>
      </c>
      <c r="B401" s="57" t="s">
        <v>23</v>
      </c>
      <c r="C401" s="47" t="s">
        <v>5</v>
      </c>
      <c r="D401" s="3">
        <v>0</v>
      </c>
      <c r="E401" s="3">
        <v>0</v>
      </c>
      <c r="F401" s="9">
        <v>0</v>
      </c>
    </row>
    <row r="402" spans="1:6" ht="25.5" x14ac:dyDescent="0.25">
      <c r="A402" s="265"/>
      <c r="B402" s="51"/>
      <c r="C402" s="48" t="s">
        <v>7</v>
      </c>
      <c r="D402" s="3">
        <v>0</v>
      </c>
      <c r="E402" s="3">
        <v>0</v>
      </c>
      <c r="F402" s="9">
        <v>0</v>
      </c>
    </row>
    <row r="403" spans="1:6" ht="38.25" x14ac:dyDescent="0.25">
      <c r="A403" s="265"/>
      <c r="B403" s="51"/>
      <c r="C403" s="48" t="s">
        <v>8</v>
      </c>
      <c r="D403" s="49">
        <v>120323.724</v>
      </c>
      <c r="E403" s="49">
        <v>27986.79</v>
      </c>
      <c r="F403" s="50">
        <f>E403/D403*100</f>
        <v>23.259577637407567</v>
      </c>
    </row>
    <row r="404" spans="1:6" ht="16.5" thickBot="1" x14ac:dyDescent="0.3">
      <c r="A404" s="266"/>
      <c r="B404" s="58"/>
      <c r="C404" s="52" t="s">
        <v>6</v>
      </c>
      <c r="D404" s="3">
        <v>0</v>
      </c>
      <c r="E404" s="3">
        <v>0</v>
      </c>
      <c r="F404" s="9">
        <v>0</v>
      </c>
    </row>
    <row r="405" spans="1:6" ht="16.5" thickBot="1" x14ac:dyDescent="0.3">
      <c r="A405" s="55"/>
      <c r="B405" s="43" t="s">
        <v>81</v>
      </c>
      <c r="C405" s="56"/>
      <c r="D405" s="45">
        <f>SUM(D401:D404)</f>
        <v>120323.724</v>
      </c>
      <c r="E405" s="45">
        <f>SUM(E401:E404)</f>
        <v>27986.79</v>
      </c>
      <c r="F405" s="46">
        <f>E405/D405*100</f>
        <v>23.259577637407567</v>
      </c>
    </row>
    <row r="406" spans="1:6" ht="25.5" x14ac:dyDescent="0.25">
      <c r="A406" s="267" t="s">
        <v>118</v>
      </c>
      <c r="B406" s="270" t="s">
        <v>121</v>
      </c>
      <c r="C406" s="33" t="s">
        <v>5</v>
      </c>
      <c r="D406" s="49">
        <f t="shared" ref="D406:E408" si="18">D411+D416+D421</f>
        <v>0</v>
      </c>
      <c r="E406" s="49">
        <f t="shared" si="18"/>
        <v>0</v>
      </c>
      <c r="F406" s="34" t="e">
        <f>E406/D406*100</f>
        <v>#DIV/0!</v>
      </c>
    </row>
    <row r="407" spans="1:6" ht="25.5" x14ac:dyDescent="0.25">
      <c r="A407" s="268"/>
      <c r="B407" s="271"/>
      <c r="C407" s="35" t="s">
        <v>7</v>
      </c>
      <c r="D407" s="49">
        <f t="shared" si="18"/>
        <v>0</v>
      </c>
      <c r="E407" s="49">
        <v>0</v>
      </c>
      <c r="F407" s="37" t="e">
        <f t="shared" ref="F407:F408" si="19">E407/D407*100</f>
        <v>#DIV/0!</v>
      </c>
    </row>
    <row r="408" spans="1:6" ht="38.25" x14ac:dyDescent="0.25">
      <c r="A408" s="268"/>
      <c r="B408" s="271"/>
      <c r="C408" s="35" t="s">
        <v>8</v>
      </c>
      <c r="D408" s="49">
        <f t="shared" si="18"/>
        <v>315019.3</v>
      </c>
      <c r="E408" s="49">
        <f>E413+E418+E423+E428</f>
        <v>60238.56263</v>
      </c>
      <c r="F408" s="111">
        <f t="shared" si="19"/>
        <v>19.122181602841479</v>
      </c>
    </row>
    <row r="409" spans="1:6" ht="16.5" thickBot="1" x14ac:dyDescent="0.3">
      <c r="A409" s="269"/>
      <c r="B409" s="272"/>
      <c r="C409" s="39" t="s">
        <v>6</v>
      </c>
      <c r="D409" s="40">
        <v>0</v>
      </c>
      <c r="E409" s="40">
        <v>0</v>
      </c>
      <c r="F409" s="41">
        <v>0</v>
      </c>
    </row>
    <row r="410" spans="1:6" ht="16.5" thickBot="1" x14ac:dyDescent="0.3">
      <c r="A410" s="42"/>
      <c r="B410" s="43" t="s">
        <v>79</v>
      </c>
      <c r="C410" s="44"/>
      <c r="D410" s="45">
        <f>SUM(D406:D409)</f>
        <v>315019.3</v>
      </c>
      <c r="E410" s="45">
        <f>SUM(E406:E409)</f>
        <v>60238.56263</v>
      </c>
      <c r="F410" s="46">
        <f>E410/D410*100</f>
        <v>19.122181602841479</v>
      </c>
    </row>
    <row r="411" spans="1:6" ht="25.5" customHeight="1" x14ac:dyDescent="0.25">
      <c r="A411" s="264" t="s">
        <v>119</v>
      </c>
      <c r="B411" s="273" t="s">
        <v>297</v>
      </c>
      <c r="C411" s="47" t="s">
        <v>5</v>
      </c>
      <c r="D411" s="3">
        <v>0</v>
      </c>
      <c r="E411" s="3">
        <v>0</v>
      </c>
      <c r="F411" s="9">
        <v>0</v>
      </c>
    </row>
    <row r="412" spans="1:6" ht="34.5" customHeight="1" x14ac:dyDescent="0.25">
      <c r="A412" s="265"/>
      <c r="B412" s="274"/>
      <c r="C412" s="48" t="s">
        <v>7</v>
      </c>
      <c r="D412" s="49">
        <v>0</v>
      </c>
      <c r="E412" s="112">
        <v>0</v>
      </c>
      <c r="F412" s="9">
        <v>0</v>
      </c>
    </row>
    <row r="413" spans="1:6" ht="38.25" x14ac:dyDescent="0.25">
      <c r="A413" s="265"/>
      <c r="B413" s="274"/>
      <c r="C413" s="48" t="s">
        <v>8</v>
      </c>
      <c r="D413" s="49">
        <v>1320</v>
      </c>
      <c r="E413" s="112">
        <v>0</v>
      </c>
      <c r="F413" s="50">
        <f>E413/D413*100</f>
        <v>0</v>
      </c>
    </row>
    <row r="414" spans="1:6" ht="16.5" thickBot="1" x14ac:dyDescent="0.3">
      <c r="A414" s="265"/>
      <c r="B414" s="51"/>
      <c r="C414" s="52" t="s">
        <v>6</v>
      </c>
      <c r="D414" s="53">
        <v>0</v>
      </c>
      <c r="E414" s="53">
        <v>0</v>
      </c>
      <c r="F414" s="54">
        <v>0</v>
      </c>
    </row>
    <row r="415" spans="1:6" ht="16.5" thickBot="1" x14ac:dyDescent="0.3">
      <c r="A415" s="55"/>
      <c r="B415" s="43" t="s">
        <v>81</v>
      </c>
      <c r="C415" s="56"/>
      <c r="D415" s="45">
        <f>SUM(D411:D414)</f>
        <v>1320</v>
      </c>
      <c r="E415" s="45">
        <f>SUM(E411:E414)</f>
        <v>0</v>
      </c>
      <c r="F415" s="46">
        <f>E415/D415*100</f>
        <v>0</v>
      </c>
    </row>
    <row r="416" spans="1:6" ht="45" x14ac:dyDescent="0.25">
      <c r="A416" s="264" t="s">
        <v>120</v>
      </c>
      <c r="B416" s="61" t="s">
        <v>122</v>
      </c>
      <c r="C416" s="62" t="s">
        <v>5</v>
      </c>
      <c r="D416" s="63">
        <v>0</v>
      </c>
      <c r="E416" s="63">
        <v>0</v>
      </c>
      <c r="F416" s="64" t="e">
        <f>E416/D416*100</f>
        <v>#DIV/0!</v>
      </c>
    </row>
    <row r="417" spans="1:6" ht="25.5" x14ac:dyDescent="0.25">
      <c r="A417" s="265"/>
      <c r="B417" s="51"/>
      <c r="C417" s="48" t="s">
        <v>7</v>
      </c>
      <c r="D417" s="49">
        <v>0</v>
      </c>
      <c r="E417" s="49">
        <v>0</v>
      </c>
      <c r="F417" s="50" t="e">
        <f t="shared" ref="F417:F418" si="20">E417/D417*100</f>
        <v>#DIV/0!</v>
      </c>
    </row>
    <row r="418" spans="1:6" ht="38.25" x14ac:dyDescent="0.25">
      <c r="A418" s="265"/>
      <c r="B418" s="51"/>
      <c r="C418" s="48" t="s">
        <v>8</v>
      </c>
      <c r="D418" s="49">
        <v>10198.299999999999</v>
      </c>
      <c r="E418" s="49">
        <v>92.937790000000007</v>
      </c>
      <c r="F418" s="50">
        <f t="shared" si="20"/>
        <v>0.91130668836963036</v>
      </c>
    </row>
    <row r="419" spans="1:6" ht="16.5" thickBot="1" x14ac:dyDescent="0.3">
      <c r="A419" s="266"/>
      <c r="B419" s="65"/>
      <c r="C419" s="66" t="s">
        <v>6</v>
      </c>
      <c r="D419" s="40">
        <v>0</v>
      </c>
      <c r="E419" s="40">
        <v>0</v>
      </c>
      <c r="F419" s="41">
        <v>0</v>
      </c>
    </row>
    <row r="420" spans="1:6" ht="16.5" thickBot="1" x14ac:dyDescent="0.3">
      <c r="A420" s="55"/>
      <c r="B420" s="43" t="s">
        <v>81</v>
      </c>
      <c r="C420" s="56"/>
      <c r="D420" s="45">
        <f>SUM(D416:D419)</f>
        <v>10198.299999999999</v>
      </c>
      <c r="E420" s="45">
        <f>SUM(E416:E419)</f>
        <v>92.937790000000007</v>
      </c>
      <c r="F420" s="46">
        <f>E420/D420*100</f>
        <v>0.91130668836963036</v>
      </c>
    </row>
    <row r="421" spans="1:6" ht="38.25" customHeight="1" x14ac:dyDescent="0.25">
      <c r="A421" s="276" t="s">
        <v>298</v>
      </c>
      <c r="B421" s="273" t="s">
        <v>23</v>
      </c>
      <c r="C421" s="62" t="s">
        <v>5</v>
      </c>
      <c r="D421" s="3">
        <v>0</v>
      </c>
      <c r="E421" s="3">
        <v>0</v>
      </c>
      <c r="F421" s="150">
        <v>0</v>
      </c>
    </row>
    <row r="422" spans="1:6" ht="30.75" customHeight="1" x14ac:dyDescent="0.25">
      <c r="A422" s="277"/>
      <c r="B422" s="274"/>
      <c r="C422" s="48" t="s">
        <v>7</v>
      </c>
      <c r="D422" s="49">
        <v>0</v>
      </c>
      <c r="E422" s="49">
        <v>0</v>
      </c>
      <c r="F422" s="150">
        <v>0</v>
      </c>
    </row>
    <row r="423" spans="1:6" ht="32.25" customHeight="1" x14ac:dyDescent="0.25">
      <c r="A423" s="277"/>
      <c r="B423" s="274"/>
      <c r="C423" s="48" t="s">
        <v>8</v>
      </c>
      <c r="D423" s="49">
        <v>303501</v>
      </c>
      <c r="E423" s="49">
        <v>60145.624839999997</v>
      </c>
      <c r="F423" s="150">
        <f t="shared" ref="F423" si="21">E423/D423*100</f>
        <v>19.817274025456257</v>
      </c>
    </row>
    <row r="424" spans="1:6" ht="29.25" customHeight="1" thickBot="1" x14ac:dyDescent="0.3">
      <c r="A424" s="278"/>
      <c r="B424" s="275"/>
      <c r="C424" s="66" t="s">
        <v>6</v>
      </c>
      <c r="D424" s="49">
        <v>0</v>
      </c>
      <c r="E424" s="49">
        <v>0</v>
      </c>
      <c r="F424" s="150">
        <v>0</v>
      </c>
    </row>
    <row r="425" spans="1:6" ht="17.25" customHeight="1" thickBot="1" x14ac:dyDescent="0.3">
      <c r="A425" s="55"/>
      <c r="B425" s="43" t="s">
        <v>81</v>
      </c>
      <c r="C425" s="71"/>
      <c r="D425" s="72">
        <f>SUM(D421:D424)</f>
        <v>303501</v>
      </c>
      <c r="E425" s="72">
        <f>SUM(E421:E424)</f>
        <v>60145.624839999997</v>
      </c>
      <c r="F425" s="73">
        <f>E425/D425*100</f>
        <v>19.817274025456257</v>
      </c>
    </row>
    <row r="426" spans="1:6" ht="17.25" customHeight="1" x14ac:dyDescent="0.25">
      <c r="A426" s="276" t="s">
        <v>406</v>
      </c>
      <c r="B426" s="306" t="s">
        <v>407</v>
      </c>
      <c r="C426" s="35" t="s">
        <v>5</v>
      </c>
      <c r="D426" s="3">
        <v>0</v>
      </c>
      <c r="E426" s="3">
        <v>0</v>
      </c>
      <c r="F426" s="9">
        <v>0</v>
      </c>
    </row>
    <row r="427" spans="1:6" ht="36.75" customHeight="1" x14ac:dyDescent="0.25">
      <c r="A427" s="277"/>
      <c r="B427" s="307"/>
      <c r="C427" s="35" t="s">
        <v>7</v>
      </c>
      <c r="D427" s="3">
        <v>0</v>
      </c>
      <c r="E427" s="3">
        <v>0</v>
      </c>
      <c r="F427" s="9">
        <v>0</v>
      </c>
    </row>
    <row r="428" spans="1:6" ht="42.75" customHeight="1" x14ac:dyDescent="0.25">
      <c r="A428" s="277"/>
      <c r="B428" s="307"/>
      <c r="C428" s="35" t="s">
        <v>8</v>
      </c>
      <c r="D428" s="49">
        <v>0</v>
      </c>
      <c r="E428" s="49">
        <v>0</v>
      </c>
      <c r="F428" s="9">
        <v>0</v>
      </c>
    </row>
    <row r="429" spans="1:6" ht="27.75" customHeight="1" x14ac:dyDescent="0.25">
      <c r="A429" s="277"/>
      <c r="B429" s="307"/>
      <c r="C429" s="35" t="s">
        <v>6</v>
      </c>
      <c r="D429" s="3">
        <v>0</v>
      </c>
      <c r="E429" s="3">
        <v>0</v>
      </c>
      <c r="F429" s="9">
        <v>0</v>
      </c>
    </row>
    <row r="430" spans="1:6" ht="25.5" x14ac:dyDescent="0.25">
      <c r="A430" s="268" t="s">
        <v>123</v>
      </c>
      <c r="B430" s="271" t="s">
        <v>126</v>
      </c>
      <c r="C430" s="96" t="s">
        <v>5</v>
      </c>
      <c r="D430" s="3">
        <v>0</v>
      </c>
      <c r="E430" s="3">
        <v>0</v>
      </c>
      <c r="F430" s="9">
        <v>0</v>
      </c>
    </row>
    <row r="431" spans="1:6" ht="25.5" x14ac:dyDescent="0.25">
      <c r="A431" s="268"/>
      <c r="B431" s="271"/>
      <c r="C431" s="35" t="s">
        <v>7</v>
      </c>
      <c r="D431" s="49">
        <f>D436+D441+D446</f>
        <v>0</v>
      </c>
      <c r="E431" s="49">
        <f>E436+E441+E446</f>
        <v>0</v>
      </c>
      <c r="F431" s="50">
        <v>0</v>
      </c>
    </row>
    <row r="432" spans="1:6" ht="38.25" x14ac:dyDescent="0.25">
      <c r="A432" s="268"/>
      <c r="B432" s="271"/>
      <c r="C432" s="35" t="s">
        <v>8</v>
      </c>
      <c r="D432" s="49">
        <f>D437+D442+D447</f>
        <v>87204</v>
      </c>
      <c r="E432" s="49">
        <f>E437+E442+E447</f>
        <v>18242.495029999998</v>
      </c>
      <c r="F432" s="50">
        <f>E432/D432*100</f>
        <v>20.919332863171412</v>
      </c>
    </row>
    <row r="433" spans="1:6" ht="16.5" thickBot="1" x14ac:dyDescent="0.3">
      <c r="A433" s="269"/>
      <c r="B433" s="272"/>
      <c r="C433" s="39" t="s">
        <v>6</v>
      </c>
      <c r="D433" s="40">
        <v>0</v>
      </c>
      <c r="E433" s="40">
        <v>0</v>
      </c>
      <c r="F433" s="41">
        <v>0</v>
      </c>
    </row>
    <row r="434" spans="1:6" ht="16.5" thickBot="1" x14ac:dyDescent="0.3">
      <c r="A434" s="42"/>
      <c r="B434" s="43" t="s">
        <v>79</v>
      </c>
      <c r="C434" s="44"/>
      <c r="D434" s="45">
        <f>SUM(D430:D433)</f>
        <v>87204</v>
      </c>
      <c r="E434" s="45">
        <f>SUM(E430:E433)</f>
        <v>18242.495029999998</v>
      </c>
      <c r="F434" s="46">
        <f>E434/D434*100</f>
        <v>20.919332863171412</v>
      </c>
    </row>
    <row r="435" spans="1:6" ht="30" x14ac:dyDescent="0.25">
      <c r="A435" s="264" t="s">
        <v>124</v>
      </c>
      <c r="B435" s="113" t="s">
        <v>148</v>
      </c>
      <c r="C435" s="47" t="s">
        <v>5</v>
      </c>
      <c r="D435" s="3">
        <v>0</v>
      </c>
      <c r="E435" s="3">
        <v>0</v>
      </c>
      <c r="F435" s="9">
        <v>0</v>
      </c>
    </row>
    <row r="436" spans="1:6" ht="25.5" x14ac:dyDescent="0.25">
      <c r="A436" s="265"/>
      <c r="B436" s="139"/>
      <c r="C436" s="48" t="s">
        <v>7</v>
      </c>
      <c r="D436" s="49">
        <v>0</v>
      </c>
      <c r="E436" s="49">
        <v>0</v>
      </c>
      <c r="F436" s="50">
        <v>0</v>
      </c>
    </row>
    <row r="437" spans="1:6" ht="38.25" x14ac:dyDescent="0.25">
      <c r="A437" s="265"/>
      <c r="B437" s="51"/>
      <c r="C437" s="48" t="s">
        <v>8</v>
      </c>
      <c r="D437" s="49">
        <v>800</v>
      </c>
      <c r="E437" s="49">
        <v>0</v>
      </c>
      <c r="F437" s="50">
        <f>E437/D437*100</f>
        <v>0</v>
      </c>
    </row>
    <row r="438" spans="1:6" ht="16.5" thickBot="1" x14ac:dyDescent="0.3">
      <c r="A438" s="265"/>
      <c r="B438" s="51"/>
      <c r="C438" s="52" t="s">
        <v>6</v>
      </c>
      <c r="D438" s="53">
        <v>0</v>
      </c>
      <c r="E438" s="53">
        <v>0</v>
      </c>
      <c r="F438" s="54">
        <v>0</v>
      </c>
    </row>
    <row r="439" spans="1:6" ht="16.5" thickBot="1" x14ac:dyDescent="0.3">
      <c r="A439" s="55"/>
      <c r="B439" s="43" t="s">
        <v>81</v>
      </c>
      <c r="C439" s="56"/>
      <c r="D439" s="45">
        <f>SUM(D435:D438)</f>
        <v>800</v>
      </c>
      <c r="E439" s="94">
        <f>SUM(E435:E438)</f>
        <v>0</v>
      </c>
      <c r="F439" s="59">
        <f>E439/D439*100</f>
        <v>0</v>
      </c>
    </row>
    <row r="440" spans="1:6" ht="30" x14ac:dyDescent="0.25">
      <c r="A440" s="264" t="s">
        <v>125</v>
      </c>
      <c r="B440" s="57" t="s">
        <v>149</v>
      </c>
      <c r="C440" s="47" t="s">
        <v>5</v>
      </c>
      <c r="D440" s="49">
        <v>0</v>
      </c>
      <c r="E440" s="49">
        <v>0</v>
      </c>
      <c r="F440" s="50">
        <v>0</v>
      </c>
    </row>
    <row r="441" spans="1:6" ht="25.5" x14ac:dyDescent="0.25">
      <c r="A441" s="265"/>
      <c r="B441" s="51"/>
      <c r="C441" s="48" t="s">
        <v>7</v>
      </c>
      <c r="D441" s="49">
        <v>0</v>
      </c>
      <c r="E441" s="49">
        <v>0</v>
      </c>
      <c r="F441" s="50">
        <v>0</v>
      </c>
    </row>
    <row r="442" spans="1:6" ht="38.25" x14ac:dyDescent="0.25">
      <c r="A442" s="265"/>
      <c r="B442" s="51"/>
      <c r="C442" s="48" t="s">
        <v>8</v>
      </c>
      <c r="D442" s="49">
        <v>4900</v>
      </c>
      <c r="E442" s="49">
        <v>0</v>
      </c>
      <c r="F442" s="50">
        <f>E442/D442*100</f>
        <v>0</v>
      </c>
    </row>
    <row r="443" spans="1:6" ht="16.5" thickBot="1" x14ac:dyDescent="0.3">
      <c r="A443" s="266"/>
      <c r="B443" s="58"/>
      <c r="C443" s="52" t="s">
        <v>6</v>
      </c>
      <c r="D443" s="49">
        <v>0</v>
      </c>
      <c r="E443" s="49">
        <v>0</v>
      </c>
      <c r="F443" s="50">
        <v>0</v>
      </c>
    </row>
    <row r="444" spans="1:6" ht="16.5" thickBot="1" x14ac:dyDescent="0.3">
      <c r="A444" s="55"/>
      <c r="B444" s="43" t="s">
        <v>81</v>
      </c>
      <c r="C444" s="56"/>
      <c r="D444" s="45">
        <f>SUM(D440:D443)</f>
        <v>4900</v>
      </c>
      <c r="E444" s="45">
        <f>SUM(E440:E443)</f>
        <v>0</v>
      </c>
      <c r="F444" s="46">
        <f>E444/D444*100</f>
        <v>0</v>
      </c>
    </row>
    <row r="445" spans="1:6" ht="25.5" x14ac:dyDescent="0.25">
      <c r="A445" s="264" t="s">
        <v>219</v>
      </c>
      <c r="B445" s="57" t="s">
        <v>23</v>
      </c>
      <c r="C445" s="47" t="s">
        <v>5</v>
      </c>
      <c r="D445" s="49">
        <v>0</v>
      </c>
      <c r="E445" s="49">
        <v>0</v>
      </c>
      <c r="F445" s="50">
        <v>0</v>
      </c>
    </row>
    <row r="446" spans="1:6" ht="25.5" x14ac:dyDescent="0.25">
      <c r="A446" s="265"/>
      <c r="B446" s="51"/>
      <c r="C446" s="48" t="s">
        <v>7</v>
      </c>
      <c r="D446" s="49">
        <v>0</v>
      </c>
      <c r="E446" s="49">
        <v>0</v>
      </c>
      <c r="F446" s="50">
        <v>0</v>
      </c>
    </row>
    <row r="447" spans="1:6" ht="38.25" x14ac:dyDescent="0.25">
      <c r="A447" s="265"/>
      <c r="B447" s="51"/>
      <c r="C447" s="48" t="s">
        <v>8</v>
      </c>
      <c r="D447" s="49">
        <v>81504</v>
      </c>
      <c r="E447" s="49">
        <v>18242.495029999998</v>
      </c>
      <c r="F447" s="50">
        <f>E447/D447*100</f>
        <v>22.38233096535139</v>
      </c>
    </row>
    <row r="448" spans="1:6" ht="16.5" thickBot="1" x14ac:dyDescent="0.3">
      <c r="A448" s="266"/>
      <c r="B448" s="58"/>
      <c r="C448" s="52" t="s">
        <v>6</v>
      </c>
      <c r="D448" s="49">
        <v>0</v>
      </c>
      <c r="E448" s="49">
        <v>0</v>
      </c>
      <c r="F448" s="50">
        <v>0</v>
      </c>
    </row>
    <row r="449" spans="1:6" ht="16.5" thickBot="1" x14ac:dyDescent="0.3">
      <c r="A449" s="55"/>
      <c r="B449" s="43" t="s">
        <v>81</v>
      </c>
      <c r="C449" s="56"/>
      <c r="D449" s="45">
        <f>SUM(D445:D448)</f>
        <v>81504</v>
      </c>
      <c r="E449" s="45">
        <f>SUM(E445:E448)</f>
        <v>18242.495029999998</v>
      </c>
      <c r="F449" s="46">
        <f t="shared" ref="F449" si="22">E449/D449*100</f>
        <v>22.38233096535139</v>
      </c>
    </row>
    <row r="450" spans="1:6" ht="25.5" x14ac:dyDescent="0.25">
      <c r="A450" s="267" t="s">
        <v>127</v>
      </c>
      <c r="B450" s="270" t="s">
        <v>130</v>
      </c>
      <c r="C450" s="33" t="s">
        <v>5</v>
      </c>
      <c r="D450" s="182">
        <f t="shared" ref="D450:E453" si="23">D455+D460</f>
        <v>502009.26</v>
      </c>
      <c r="E450" s="182">
        <f t="shared" si="23"/>
        <v>22876.142100000001</v>
      </c>
      <c r="F450" s="34">
        <f>E450/D450*100</f>
        <v>4.5569163604671354</v>
      </c>
    </row>
    <row r="451" spans="1:6" ht="25.5" x14ac:dyDescent="0.25">
      <c r="A451" s="268"/>
      <c r="B451" s="271"/>
      <c r="C451" s="35" t="s">
        <v>7</v>
      </c>
      <c r="D451" s="38">
        <f t="shared" si="23"/>
        <v>1021909.49</v>
      </c>
      <c r="E451" s="38">
        <f t="shared" si="23"/>
        <v>27474.863940000003</v>
      </c>
      <c r="F451" s="37">
        <f>E451/D451*100</f>
        <v>2.6885809564211018</v>
      </c>
    </row>
    <row r="452" spans="1:6" ht="38.25" x14ac:dyDescent="0.25">
      <c r="A452" s="268"/>
      <c r="B452" s="271"/>
      <c r="C452" s="35" t="s">
        <v>8</v>
      </c>
      <c r="D452" s="38">
        <f t="shared" si="23"/>
        <v>2913442.40717</v>
      </c>
      <c r="E452" s="38">
        <f t="shared" si="23"/>
        <v>439960.73209</v>
      </c>
      <c r="F452" s="37">
        <f t="shared" ref="F452:F454" si="24">E452/D452*100</f>
        <v>15.101061582932063</v>
      </c>
    </row>
    <row r="453" spans="1:6" ht="16.5" thickBot="1" x14ac:dyDescent="0.3">
      <c r="A453" s="269"/>
      <c r="B453" s="272"/>
      <c r="C453" s="39" t="s">
        <v>6</v>
      </c>
      <c r="D453" s="38">
        <f t="shared" si="23"/>
        <v>0</v>
      </c>
      <c r="E453" s="38">
        <f t="shared" si="23"/>
        <v>0</v>
      </c>
      <c r="F453" s="183" t="e">
        <f t="shared" si="24"/>
        <v>#DIV/0!</v>
      </c>
    </row>
    <row r="454" spans="1:6" ht="16.5" thickBot="1" x14ac:dyDescent="0.3">
      <c r="A454" s="42"/>
      <c r="B454" s="43" t="s">
        <v>79</v>
      </c>
      <c r="C454" s="44"/>
      <c r="D454" s="45">
        <f>SUM(D450:D453)</f>
        <v>4437361.1571699996</v>
      </c>
      <c r="E454" s="94">
        <f>SUM(E450:E453)</f>
        <v>490311.73813000001</v>
      </c>
      <c r="F454" s="184">
        <f t="shared" si="24"/>
        <v>11.049624332194417</v>
      </c>
    </row>
    <row r="455" spans="1:6" ht="30" x14ac:dyDescent="0.25">
      <c r="A455" s="267" t="s">
        <v>128</v>
      </c>
      <c r="B455" s="139" t="s">
        <v>131</v>
      </c>
      <c r="C455" s="47" t="s">
        <v>5</v>
      </c>
      <c r="D455" s="49">
        <v>502009.26</v>
      </c>
      <c r="E455" s="3">
        <v>22876.142100000001</v>
      </c>
      <c r="F455" s="9">
        <f>E455/D455*100</f>
        <v>4.5569163604671354</v>
      </c>
    </row>
    <row r="456" spans="1:6" ht="25.5" x14ac:dyDescent="0.25">
      <c r="A456" s="268"/>
      <c r="B456" s="139"/>
      <c r="C456" s="48" t="s">
        <v>7</v>
      </c>
      <c r="D456" s="49">
        <v>992424.66</v>
      </c>
      <c r="E456" s="49">
        <v>27184.738700000002</v>
      </c>
      <c r="F456" s="50">
        <f>E456/D456*100</f>
        <v>2.7392244263660279</v>
      </c>
    </row>
    <row r="457" spans="1:6" ht="38.25" x14ac:dyDescent="0.25">
      <c r="A457" s="268"/>
      <c r="B457" s="51"/>
      <c r="C457" s="48" t="s">
        <v>8</v>
      </c>
      <c r="D457" s="49">
        <v>640678.75</v>
      </c>
      <c r="E457" s="49">
        <v>17044.85874</v>
      </c>
      <c r="F457" s="50">
        <f>E457/D457*100</f>
        <v>2.6604376592793191</v>
      </c>
    </row>
    <row r="458" spans="1:6" ht="16.5" thickBot="1" x14ac:dyDescent="0.3">
      <c r="A458" s="269"/>
      <c r="B458" s="51"/>
      <c r="C458" s="52" t="s">
        <v>6</v>
      </c>
      <c r="D458" s="53">
        <v>0</v>
      </c>
      <c r="E458" s="53">
        <v>0</v>
      </c>
      <c r="F458" s="54">
        <v>0</v>
      </c>
    </row>
    <row r="459" spans="1:6" ht="16.5" thickBot="1" x14ac:dyDescent="0.3">
      <c r="A459" s="55"/>
      <c r="B459" s="43" t="s">
        <v>81</v>
      </c>
      <c r="C459" s="56"/>
      <c r="D459" s="45">
        <f>SUM(D455:D458)</f>
        <v>2135112.67</v>
      </c>
      <c r="E459" s="45">
        <f>SUM(E455:E458)</f>
        <v>67105.739539999995</v>
      </c>
      <c r="F459" s="46">
        <f>E459/D459*100</f>
        <v>3.1429601108591609</v>
      </c>
    </row>
    <row r="460" spans="1:6" ht="29.25" customHeight="1" x14ac:dyDescent="0.25">
      <c r="A460" s="264" t="s">
        <v>129</v>
      </c>
      <c r="B460" s="287" t="s">
        <v>232</v>
      </c>
      <c r="C460" s="47" t="s">
        <v>5</v>
      </c>
      <c r="D460" s="53">
        <v>0</v>
      </c>
      <c r="E460" s="53">
        <v>0</v>
      </c>
      <c r="F460" s="54">
        <v>0</v>
      </c>
    </row>
    <row r="461" spans="1:6" ht="25.5" x14ac:dyDescent="0.25">
      <c r="A461" s="265"/>
      <c r="B461" s="288"/>
      <c r="C461" s="48" t="s">
        <v>7</v>
      </c>
      <c r="D461" s="49">
        <v>29484.83</v>
      </c>
      <c r="E461" s="49">
        <v>290.12524000000002</v>
      </c>
      <c r="F461" s="50">
        <f>E461/D461*100</f>
        <v>0.98398138975195037</v>
      </c>
    </row>
    <row r="462" spans="1:6" ht="38.25" x14ac:dyDescent="0.25">
      <c r="A462" s="265"/>
      <c r="B462" s="51"/>
      <c r="C462" s="48" t="s">
        <v>8</v>
      </c>
      <c r="D462" s="49">
        <v>2272763.65717</v>
      </c>
      <c r="E462" s="49">
        <v>422915.87335000001</v>
      </c>
      <c r="F462" s="50">
        <f>E462/D462*100</f>
        <v>18.60800052903901</v>
      </c>
    </row>
    <row r="463" spans="1:6" ht="16.5" thickBot="1" x14ac:dyDescent="0.3">
      <c r="A463" s="266"/>
      <c r="B463" s="58"/>
      <c r="C463" s="52" t="s">
        <v>6</v>
      </c>
      <c r="D463" s="53">
        <v>0</v>
      </c>
      <c r="E463" s="53">
        <v>0</v>
      </c>
      <c r="F463" s="54">
        <v>0</v>
      </c>
    </row>
    <row r="464" spans="1:6" ht="16.5" thickBot="1" x14ac:dyDescent="0.3">
      <c r="A464" s="55"/>
      <c r="B464" s="43" t="s">
        <v>81</v>
      </c>
      <c r="C464" s="56"/>
      <c r="D464" s="45">
        <f>SUM(D460:D463)</f>
        <v>2302248.4871700001</v>
      </c>
      <c r="E464" s="45">
        <f>SUM(E460:E463)</f>
        <v>423205.99859000003</v>
      </c>
      <c r="F464" s="46">
        <f>E464/D464*100</f>
        <v>18.382290224033063</v>
      </c>
    </row>
    <row r="465" spans="1:7" ht="25.5" x14ac:dyDescent="0.25">
      <c r="A465" s="267" t="s">
        <v>132</v>
      </c>
      <c r="B465" s="270" t="s">
        <v>524</v>
      </c>
      <c r="C465" s="33" t="s">
        <v>5</v>
      </c>
      <c r="D465" s="10">
        <f t="shared" ref="D465:E468" si="25">D470+D475</f>
        <v>0</v>
      </c>
      <c r="E465" s="10">
        <f t="shared" si="25"/>
        <v>0</v>
      </c>
      <c r="F465" s="50" t="e">
        <f>E465/D465*100</f>
        <v>#DIV/0!</v>
      </c>
    </row>
    <row r="466" spans="1:7" ht="25.5" x14ac:dyDescent="0.25">
      <c r="A466" s="268"/>
      <c r="B466" s="271"/>
      <c r="C466" s="35" t="s">
        <v>7</v>
      </c>
      <c r="D466" s="49">
        <f t="shared" si="25"/>
        <v>646885.27</v>
      </c>
      <c r="E466" s="49">
        <f t="shared" si="25"/>
        <v>23496.628129999997</v>
      </c>
      <c r="F466" s="50">
        <f>E466/D466*100</f>
        <v>3.6322713191475202</v>
      </c>
    </row>
    <row r="467" spans="1:7" ht="38.25" x14ac:dyDescent="0.25">
      <c r="A467" s="268"/>
      <c r="B467" s="271"/>
      <c r="C467" s="35" t="s">
        <v>8</v>
      </c>
      <c r="D467" s="49">
        <f t="shared" si="25"/>
        <v>190997.53612999999</v>
      </c>
      <c r="E467" s="49">
        <f t="shared" si="25"/>
        <v>7684.3186000000005</v>
      </c>
      <c r="F467" s="50">
        <f t="shared" ref="F467:F469" si="26">E467/D467*100</f>
        <v>4.0232553548595353</v>
      </c>
    </row>
    <row r="468" spans="1:7" ht="16.5" thickBot="1" x14ac:dyDescent="0.3">
      <c r="A468" s="269"/>
      <c r="B468" s="272"/>
      <c r="C468" s="39" t="s">
        <v>6</v>
      </c>
      <c r="D468" s="49">
        <f t="shared" si="25"/>
        <v>354000</v>
      </c>
      <c r="E468" s="49">
        <f t="shared" si="25"/>
        <v>0</v>
      </c>
      <c r="F468" s="54">
        <f t="shared" si="26"/>
        <v>0</v>
      </c>
    </row>
    <row r="469" spans="1:7" ht="16.5" thickBot="1" x14ac:dyDescent="0.3">
      <c r="A469" s="225"/>
      <c r="B469" s="70" t="s">
        <v>79</v>
      </c>
      <c r="C469" s="226"/>
      <c r="D469" s="72">
        <f>SUM(D465:D468)</f>
        <v>1191882.8061299999</v>
      </c>
      <c r="E469" s="227">
        <f>SUM(E465:E468)</f>
        <v>31180.946729999996</v>
      </c>
      <c r="F469" s="171">
        <f t="shared" si="26"/>
        <v>2.6161084436852811</v>
      </c>
    </row>
    <row r="470" spans="1:7" ht="30" x14ac:dyDescent="0.25">
      <c r="A470" s="229" t="s">
        <v>133</v>
      </c>
      <c r="B470" s="221" t="s">
        <v>525</v>
      </c>
      <c r="C470" s="62" t="s">
        <v>5</v>
      </c>
      <c r="D470" s="72">
        <v>0</v>
      </c>
      <c r="E470" s="227">
        <v>0</v>
      </c>
      <c r="F470" s="171">
        <v>0</v>
      </c>
    </row>
    <row r="471" spans="1:7" ht="25.5" x14ac:dyDescent="0.25">
      <c r="A471" s="223"/>
      <c r="B471" s="80"/>
      <c r="C471" s="48" t="s">
        <v>7</v>
      </c>
      <c r="D471" s="88">
        <v>146533.03</v>
      </c>
      <c r="E471" s="231">
        <v>22118.930329999999</v>
      </c>
      <c r="F471" s="224">
        <f>E471/D471*100</f>
        <v>15.09484266448322</v>
      </c>
    </row>
    <row r="472" spans="1:7" ht="38.25" x14ac:dyDescent="0.25">
      <c r="A472" s="223"/>
      <c r="B472" s="80"/>
      <c r="C472" s="48" t="s">
        <v>8</v>
      </c>
      <c r="D472" s="88">
        <v>52648.94</v>
      </c>
      <c r="E472" s="231">
        <v>7531.2607900000003</v>
      </c>
      <c r="F472" s="224">
        <f>E472/D472*100</f>
        <v>14.30467696025789</v>
      </c>
    </row>
    <row r="473" spans="1:7" ht="23.25" customHeight="1" thickBot="1" x14ac:dyDescent="0.3">
      <c r="A473" s="82"/>
      <c r="B473" s="81"/>
      <c r="C473" s="66" t="s">
        <v>6</v>
      </c>
      <c r="D473" s="84">
        <v>0</v>
      </c>
      <c r="E473" s="228">
        <v>0</v>
      </c>
      <c r="F473" s="85">
        <v>0</v>
      </c>
    </row>
    <row r="474" spans="1:7" ht="16.5" thickBot="1" x14ac:dyDescent="0.3">
      <c r="A474" s="42"/>
      <c r="B474" s="43" t="s">
        <v>81</v>
      </c>
      <c r="C474" s="230"/>
      <c r="D474" s="45">
        <f>D470+D471+D472+D473</f>
        <v>199181.97</v>
      </c>
      <c r="E474" s="45">
        <f t="shared" ref="E474:F474" si="27">E470+E471+E472+E473</f>
        <v>29650.19112</v>
      </c>
      <c r="F474" s="45">
        <f t="shared" si="27"/>
        <v>29.39951962474111</v>
      </c>
    </row>
    <row r="475" spans="1:7" ht="30" x14ac:dyDescent="0.25">
      <c r="A475" s="268" t="s">
        <v>527</v>
      </c>
      <c r="B475" s="139" t="s">
        <v>526</v>
      </c>
      <c r="C475" s="47" t="s">
        <v>5</v>
      </c>
      <c r="D475" s="3">
        <v>0</v>
      </c>
      <c r="E475" s="3">
        <v>0</v>
      </c>
      <c r="F475" s="9">
        <v>0</v>
      </c>
      <c r="G475" s="8"/>
    </row>
    <row r="476" spans="1:7" ht="25.5" x14ac:dyDescent="0.25">
      <c r="A476" s="268"/>
      <c r="B476" s="139"/>
      <c r="C476" s="48" t="s">
        <v>7</v>
      </c>
      <c r="D476" s="49">
        <v>500352.24</v>
      </c>
      <c r="E476" s="49">
        <v>1377.6977999999999</v>
      </c>
      <c r="F476" s="50">
        <f>E476/D476*100</f>
        <v>0.27534558454260138</v>
      </c>
    </row>
    <row r="477" spans="1:7" ht="38.25" x14ac:dyDescent="0.25">
      <c r="A477" s="268"/>
      <c r="B477" s="51"/>
      <c r="C477" s="48" t="s">
        <v>8</v>
      </c>
      <c r="D477" s="49">
        <v>138348.59612999999</v>
      </c>
      <c r="E477" s="49">
        <v>153.05780999999999</v>
      </c>
      <c r="F477" s="50">
        <f>E477/D477*100</f>
        <v>0.11063199358826772</v>
      </c>
      <c r="G477" s="6"/>
    </row>
    <row r="478" spans="1:7" ht="16.5" thickBot="1" x14ac:dyDescent="0.3">
      <c r="A478" s="269"/>
      <c r="B478" s="51"/>
      <c r="C478" s="52" t="s">
        <v>6</v>
      </c>
      <c r="D478" s="53">
        <v>354000</v>
      </c>
      <c r="E478" s="53">
        <v>0</v>
      </c>
      <c r="F478" s="54">
        <f>E478/D478*100</f>
        <v>0</v>
      </c>
      <c r="G478" s="7"/>
    </row>
    <row r="479" spans="1:7" ht="16.5" thickBot="1" x14ac:dyDescent="0.3">
      <c r="A479" s="55"/>
      <c r="B479" s="43" t="s">
        <v>81</v>
      </c>
      <c r="C479" s="56"/>
      <c r="D479" s="45">
        <f>SUM(D475:D478)</f>
        <v>992700.83612999995</v>
      </c>
      <c r="E479" s="94">
        <f>SUM(E475:E478)</f>
        <v>1530.7556099999999</v>
      </c>
      <c r="F479" s="59">
        <f>E479/D479*100</f>
        <v>0.15420110009855362</v>
      </c>
    </row>
    <row r="480" spans="1:7" ht="25.5" x14ac:dyDescent="0.25">
      <c r="A480" s="267" t="s">
        <v>134</v>
      </c>
      <c r="B480" s="270" t="s">
        <v>137</v>
      </c>
      <c r="C480" s="33" t="s">
        <v>5</v>
      </c>
      <c r="D480" s="49">
        <v>0</v>
      </c>
      <c r="E480" s="49">
        <v>0</v>
      </c>
      <c r="F480" s="50">
        <v>0</v>
      </c>
    </row>
    <row r="481" spans="1:6" ht="69" customHeight="1" x14ac:dyDescent="0.25">
      <c r="A481" s="268"/>
      <c r="B481" s="271"/>
      <c r="C481" s="96" t="s">
        <v>167</v>
      </c>
      <c r="D481" s="185">
        <f>D487</f>
        <v>0</v>
      </c>
      <c r="E481" s="185">
        <f>E487</f>
        <v>0</v>
      </c>
      <c r="F481" s="186">
        <v>0</v>
      </c>
    </row>
    <row r="482" spans="1:6" ht="25.5" x14ac:dyDescent="0.25">
      <c r="A482" s="268"/>
      <c r="B482" s="271"/>
      <c r="C482" s="35" t="s">
        <v>7</v>
      </c>
      <c r="D482" s="38">
        <f>D488+D498</f>
        <v>1301018.6833200001</v>
      </c>
      <c r="E482" s="38">
        <f>E488+E498</f>
        <v>0</v>
      </c>
      <c r="F482" s="110">
        <f>E482/D482*100</f>
        <v>0</v>
      </c>
    </row>
    <row r="483" spans="1:6" ht="38.25" x14ac:dyDescent="0.25">
      <c r="A483" s="268"/>
      <c r="B483" s="271"/>
      <c r="C483" s="35" t="s">
        <v>8</v>
      </c>
      <c r="D483" s="38">
        <f>D489+D494+D499</f>
        <v>515427.82290000003</v>
      </c>
      <c r="E483" s="38">
        <f>E489+E494+E499</f>
        <v>2960.6862999999998</v>
      </c>
      <c r="F483" s="110">
        <f>E483/D483*100</f>
        <v>0.57441336467674797</v>
      </c>
    </row>
    <row r="484" spans="1:6" ht="16.5" thickBot="1" x14ac:dyDescent="0.3">
      <c r="A484" s="269"/>
      <c r="B484" s="272"/>
      <c r="C484" s="39" t="s">
        <v>6</v>
      </c>
      <c r="D484" s="38">
        <f t="shared" ref="D484:E484" si="28">D490+D495</f>
        <v>0</v>
      </c>
      <c r="E484" s="38">
        <f t="shared" si="28"/>
        <v>0</v>
      </c>
      <c r="F484" s="37">
        <v>0</v>
      </c>
    </row>
    <row r="485" spans="1:6" ht="16.5" thickBot="1" x14ac:dyDescent="0.3">
      <c r="A485" s="42"/>
      <c r="B485" s="43" t="s">
        <v>79</v>
      </c>
      <c r="C485" s="44"/>
      <c r="D485" s="102">
        <f>SUM(D480:D484)</f>
        <v>1816446.5062200001</v>
      </c>
      <c r="E485" s="102">
        <f>SUM(E480:E484)</f>
        <v>2960.6862999999998</v>
      </c>
      <c r="F485" s="184">
        <f>E485/D485*100</f>
        <v>0.16299331083309174</v>
      </c>
    </row>
    <row r="486" spans="1:6" ht="30" customHeight="1" x14ac:dyDescent="0.25">
      <c r="A486" s="268" t="s">
        <v>135</v>
      </c>
      <c r="B486" s="273" t="s">
        <v>138</v>
      </c>
      <c r="C486" s="47" t="s">
        <v>5</v>
      </c>
      <c r="D486" s="3">
        <v>0</v>
      </c>
      <c r="E486" s="3">
        <v>0</v>
      </c>
      <c r="F486" s="9">
        <v>0</v>
      </c>
    </row>
    <row r="487" spans="1:6" ht="69.75" customHeight="1" x14ac:dyDescent="0.25">
      <c r="A487" s="268"/>
      <c r="B487" s="274"/>
      <c r="C487" s="47" t="s">
        <v>167</v>
      </c>
      <c r="D487" s="3">
        <v>0</v>
      </c>
      <c r="E487" s="3">
        <v>0</v>
      </c>
      <c r="F487" s="9">
        <v>0</v>
      </c>
    </row>
    <row r="488" spans="1:6" ht="25.5" x14ac:dyDescent="0.25">
      <c r="A488" s="268"/>
      <c r="B488" s="139"/>
      <c r="C488" s="48" t="s">
        <v>7</v>
      </c>
      <c r="D488" s="49">
        <v>4438.4827500000001</v>
      </c>
      <c r="E488" s="49">
        <v>0</v>
      </c>
      <c r="F488" s="9">
        <f t="shared" ref="F488:F489" si="29">E488/D488*100</f>
        <v>0</v>
      </c>
    </row>
    <row r="489" spans="1:6" ht="38.25" x14ac:dyDescent="0.25">
      <c r="A489" s="268"/>
      <c r="B489" s="51"/>
      <c r="C489" s="48" t="s">
        <v>8</v>
      </c>
      <c r="D489" s="49">
        <v>1777.8796500000001</v>
      </c>
      <c r="E489" s="49">
        <v>0</v>
      </c>
      <c r="F489" s="9">
        <f t="shared" si="29"/>
        <v>0</v>
      </c>
    </row>
    <row r="490" spans="1:6" ht="16.5" thickBot="1" x14ac:dyDescent="0.3">
      <c r="A490" s="269"/>
      <c r="B490" s="51"/>
      <c r="C490" s="52" t="s">
        <v>6</v>
      </c>
      <c r="D490" s="53">
        <v>0</v>
      </c>
      <c r="E490" s="53">
        <v>0</v>
      </c>
      <c r="F490" s="54">
        <v>0</v>
      </c>
    </row>
    <row r="491" spans="1:6" ht="16.5" thickBot="1" x14ac:dyDescent="0.3">
      <c r="A491" s="55"/>
      <c r="B491" s="43" t="s">
        <v>81</v>
      </c>
      <c r="C491" s="56"/>
      <c r="D491" s="45">
        <f>SUM(D486:D490)</f>
        <v>6216.3624</v>
      </c>
      <c r="E491" s="45">
        <f>SUM(E486:E490)</f>
        <v>0</v>
      </c>
      <c r="F491" s="46">
        <f>E491/D491*100</f>
        <v>0</v>
      </c>
    </row>
    <row r="492" spans="1:6" ht="30" x14ac:dyDescent="0.25">
      <c r="A492" s="264" t="s">
        <v>136</v>
      </c>
      <c r="B492" s="139" t="s">
        <v>139</v>
      </c>
      <c r="C492" s="47" t="s">
        <v>5</v>
      </c>
      <c r="D492" s="3">
        <v>0</v>
      </c>
      <c r="E492" s="3">
        <v>0</v>
      </c>
      <c r="F492" s="9">
        <v>0</v>
      </c>
    </row>
    <row r="493" spans="1:6" ht="25.5" x14ac:dyDescent="0.25">
      <c r="A493" s="265"/>
      <c r="B493" s="51"/>
      <c r="C493" s="48" t="s">
        <v>7</v>
      </c>
      <c r="D493" s="3">
        <v>0</v>
      </c>
      <c r="E493" s="3">
        <v>0</v>
      </c>
      <c r="F493" s="9">
        <v>0</v>
      </c>
    </row>
    <row r="494" spans="1:6" ht="38.25" x14ac:dyDescent="0.25">
      <c r="A494" s="265"/>
      <c r="B494" s="51"/>
      <c r="C494" s="48" t="s">
        <v>8</v>
      </c>
      <c r="D494" s="49">
        <v>0</v>
      </c>
      <c r="E494" s="49">
        <v>0</v>
      </c>
      <c r="F494" s="50">
        <v>0</v>
      </c>
    </row>
    <row r="495" spans="1:6" ht="16.5" thickBot="1" x14ac:dyDescent="0.3">
      <c r="A495" s="266"/>
      <c r="B495" s="58"/>
      <c r="C495" s="52" t="s">
        <v>6</v>
      </c>
      <c r="D495" s="49">
        <v>0</v>
      </c>
      <c r="E495" s="49">
        <v>0</v>
      </c>
      <c r="F495" s="50">
        <v>0</v>
      </c>
    </row>
    <row r="496" spans="1:6" ht="16.5" thickBot="1" x14ac:dyDescent="0.3">
      <c r="A496" s="69"/>
      <c r="B496" s="70" t="s">
        <v>81</v>
      </c>
      <c r="C496" s="71"/>
      <c r="D496" s="45">
        <f>SUM(D492:D495)</f>
        <v>0</v>
      </c>
      <c r="E496" s="45">
        <f>SUM(E492:E495)</f>
        <v>0</v>
      </c>
      <c r="F496" s="46">
        <v>0</v>
      </c>
    </row>
    <row r="497" spans="1:6" ht="27.75" customHeight="1" x14ac:dyDescent="0.25">
      <c r="A497" s="285" t="s">
        <v>398</v>
      </c>
      <c r="B497" s="159" t="s">
        <v>399</v>
      </c>
      <c r="C497" s="35" t="s">
        <v>5</v>
      </c>
      <c r="D497" s="3">
        <v>0</v>
      </c>
      <c r="E497" s="3">
        <v>0</v>
      </c>
      <c r="F497" s="9">
        <v>0</v>
      </c>
    </row>
    <row r="498" spans="1:6" ht="25.5" x14ac:dyDescent="0.25">
      <c r="A498" s="286"/>
      <c r="B498" s="160"/>
      <c r="C498" s="35" t="s">
        <v>7</v>
      </c>
      <c r="D498" s="3">
        <v>1296580.2005700001</v>
      </c>
      <c r="E498" s="3">
        <v>0</v>
      </c>
      <c r="F498" s="9">
        <v>0</v>
      </c>
    </row>
    <row r="499" spans="1:6" ht="38.25" x14ac:dyDescent="0.25">
      <c r="A499" s="286"/>
      <c r="B499" s="160"/>
      <c r="C499" s="35" t="s">
        <v>8</v>
      </c>
      <c r="D499" s="49">
        <v>513649.94325000001</v>
      </c>
      <c r="E499" s="49">
        <v>2960.6862999999998</v>
      </c>
      <c r="F499" s="50">
        <v>0</v>
      </c>
    </row>
    <row r="500" spans="1:6" ht="16.5" thickBot="1" x14ac:dyDescent="0.3">
      <c r="A500" s="286"/>
      <c r="B500" s="160"/>
      <c r="C500" s="35" t="s">
        <v>6</v>
      </c>
      <c r="D500" s="49">
        <v>0</v>
      </c>
      <c r="E500" s="49">
        <v>0</v>
      </c>
      <c r="F500" s="50">
        <v>0</v>
      </c>
    </row>
    <row r="501" spans="1:6" ht="16.5" thickBot="1" x14ac:dyDescent="0.3">
      <c r="A501" s="286"/>
      <c r="B501" s="162" t="s">
        <v>81</v>
      </c>
      <c r="C501" s="191"/>
      <c r="D501" s="45">
        <f>SUM(D497:D500)</f>
        <v>1810230.1438200001</v>
      </c>
      <c r="E501" s="45">
        <f>SUM(E497:E500)</f>
        <v>2960.6862999999998</v>
      </c>
      <c r="F501" s="46">
        <v>0</v>
      </c>
    </row>
    <row r="502" spans="1:6" ht="25.5" x14ac:dyDescent="0.25">
      <c r="A502" s="281"/>
      <c r="B502" s="283" t="s">
        <v>71</v>
      </c>
      <c r="C502" s="161" t="s">
        <v>72</v>
      </c>
      <c r="D502" s="115">
        <f t="shared" ref="D502:E505" si="30">D6+D21+D66+D86+D121+D141+D161+D186+D221+D261+D296+D321+D346+D381+D406+D430+D450+D465+D481</f>
        <v>1154788.308</v>
      </c>
      <c r="E502" s="115">
        <f t="shared" si="30"/>
        <v>105331.83077</v>
      </c>
      <c r="F502" s="114">
        <f>E502/D502*100</f>
        <v>9.1213108099809403</v>
      </c>
    </row>
    <row r="503" spans="1:6" ht="25.5" x14ac:dyDescent="0.25">
      <c r="A503" s="281"/>
      <c r="B503" s="283"/>
      <c r="C503" s="1" t="s">
        <v>73</v>
      </c>
      <c r="D503" s="115">
        <f t="shared" si="30"/>
        <v>11767524.253320001</v>
      </c>
      <c r="E503" s="115">
        <f t="shared" si="30"/>
        <v>1483322.6557699998</v>
      </c>
      <c r="F503" s="116">
        <f t="shared" ref="F503:F506" si="31">E503/D503*100</f>
        <v>12.605222847545916</v>
      </c>
    </row>
    <row r="504" spans="1:6" ht="38.25" x14ac:dyDescent="0.25">
      <c r="A504" s="281"/>
      <c r="B504" s="283"/>
      <c r="C504" s="1" t="s">
        <v>8</v>
      </c>
      <c r="D504" s="115">
        <f t="shared" si="30"/>
        <v>12928007.575260002</v>
      </c>
      <c r="E504" s="115">
        <f t="shared" si="30"/>
        <v>2245561.2200100003</v>
      </c>
      <c r="F504" s="116">
        <f t="shared" si="31"/>
        <v>17.369739358037457</v>
      </c>
    </row>
    <row r="505" spans="1:6" ht="16.5" thickBot="1" x14ac:dyDescent="0.3">
      <c r="A505" s="282"/>
      <c r="B505" s="284"/>
      <c r="C505" s="2" t="s">
        <v>6</v>
      </c>
      <c r="D505" s="154">
        <f t="shared" si="30"/>
        <v>770664</v>
      </c>
      <c r="E505" s="154">
        <f t="shared" si="30"/>
        <v>110920.90145999999</v>
      </c>
      <c r="F505" s="155">
        <f t="shared" si="31"/>
        <v>14.39290033789044</v>
      </c>
    </row>
    <row r="506" spans="1:6" ht="16.5" thickBot="1" x14ac:dyDescent="0.3">
      <c r="A506" s="141"/>
      <c r="B506" s="117"/>
      <c r="C506" s="4" t="s">
        <v>146</v>
      </c>
      <c r="D506" s="84">
        <f>D502+D503+D504+D505</f>
        <v>26620984.136580005</v>
      </c>
      <c r="E506" s="152">
        <f>E10+E25+E70+E90+E125+E145+E165+E190+E225+E265+E300+E325+E350+E385+E410+E434+E454+E469+E485</f>
        <v>3945136.6080099996</v>
      </c>
      <c r="F506" s="153">
        <f t="shared" si="31"/>
        <v>14.819649746115024</v>
      </c>
    </row>
    <row r="507" spans="1:6" x14ac:dyDescent="0.25">
      <c r="E507" s="5"/>
    </row>
    <row r="508" spans="1:6" x14ac:dyDescent="0.25">
      <c r="D508" s="5"/>
      <c r="E508" s="136"/>
    </row>
    <row r="509" spans="1:6" x14ac:dyDescent="0.25">
      <c r="C509" s="5"/>
      <c r="D509" s="5"/>
    </row>
    <row r="510" spans="1:6" x14ac:dyDescent="0.25">
      <c r="C510" s="5"/>
      <c r="D510" s="5"/>
    </row>
    <row r="511" spans="1:6" x14ac:dyDescent="0.25">
      <c r="C511" s="5"/>
      <c r="D511" s="5"/>
    </row>
    <row r="512" spans="1:6" x14ac:dyDescent="0.25">
      <c r="C512" s="5"/>
      <c r="D512" s="5"/>
    </row>
    <row r="513" spans="3:4" x14ac:dyDescent="0.25">
      <c r="C513" s="5"/>
      <c r="D513" s="5"/>
    </row>
  </sheetData>
  <autoFilter ref="A5:F506"/>
  <mergeCells count="132">
    <mergeCell ref="A426:A429"/>
    <mergeCell ref="B426:B429"/>
    <mergeCell ref="A361:A364"/>
    <mergeCell ref="A326:A329"/>
    <mergeCell ref="A331:A334"/>
    <mergeCell ref="A336:A339"/>
    <mergeCell ref="A341:A344"/>
    <mergeCell ref="A301:A304"/>
    <mergeCell ref="A101:A104"/>
    <mergeCell ref="A116:A119"/>
    <mergeCell ref="B346:B349"/>
    <mergeCell ref="A351:A354"/>
    <mergeCell ref="A356:A359"/>
    <mergeCell ref="A346:A349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6:A249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A2:F2"/>
    <mergeCell ref="B6:B9"/>
    <mergeCell ref="A6:A9"/>
    <mergeCell ref="A16:A19"/>
    <mergeCell ref="A21:A24"/>
    <mergeCell ref="B21:B24"/>
    <mergeCell ref="A26:A29"/>
    <mergeCell ref="A31:A34"/>
    <mergeCell ref="A36:A39"/>
    <mergeCell ref="A131:A134"/>
    <mergeCell ref="A136:A139"/>
    <mergeCell ref="A141:A14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B121:B124"/>
    <mergeCell ref="A161:A164"/>
    <mergeCell ref="A171:A174"/>
    <mergeCell ref="A221:A224"/>
    <mergeCell ref="B221:B224"/>
    <mergeCell ref="A201:A204"/>
    <mergeCell ref="A146:A149"/>
    <mergeCell ref="A151:A154"/>
    <mergeCell ref="A156:A159"/>
    <mergeCell ref="A236:A239"/>
    <mergeCell ref="A231:A234"/>
    <mergeCell ref="A206:A209"/>
    <mergeCell ref="A226:A229"/>
    <mergeCell ref="A241:A244"/>
    <mergeCell ref="A211:A214"/>
    <mergeCell ref="A216:A219"/>
    <mergeCell ref="B261:B264"/>
    <mergeCell ref="A266:A269"/>
    <mergeCell ref="A271:A274"/>
    <mergeCell ref="A316:A319"/>
    <mergeCell ref="A321:A324"/>
    <mergeCell ref="A286:A289"/>
    <mergeCell ref="A296:A299"/>
    <mergeCell ref="B296:B299"/>
    <mergeCell ref="A291:A294"/>
    <mergeCell ref="A276:A279"/>
    <mergeCell ref="A281:A284"/>
    <mergeCell ref="B321:B324"/>
    <mergeCell ref="A306:A309"/>
    <mergeCell ref="A311:A314"/>
    <mergeCell ref="A261:A264"/>
    <mergeCell ref="A256:A259"/>
    <mergeCell ref="B256:B258"/>
    <mergeCell ref="A460:A463"/>
    <mergeCell ref="A430:A433"/>
    <mergeCell ref="B430:B433"/>
    <mergeCell ref="A435:A438"/>
    <mergeCell ref="A440:A443"/>
    <mergeCell ref="A445:A448"/>
    <mergeCell ref="A450:A453"/>
    <mergeCell ref="B450:B453"/>
    <mergeCell ref="A455:A458"/>
    <mergeCell ref="B460:B461"/>
    <mergeCell ref="A492:A495"/>
    <mergeCell ref="A502:A505"/>
    <mergeCell ref="B502:B505"/>
    <mergeCell ref="A465:A468"/>
    <mergeCell ref="B465:B468"/>
    <mergeCell ref="A475:A478"/>
    <mergeCell ref="A480:A484"/>
    <mergeCell ref="B480:B484"/>
    <mergeCell ref="A486:A490"/>
    <mergeCell ref="B486:B487"/>
    <mergeCell ref="A497:A501"/>
    <mergeCell ref="A366:A369"/>
    <mergeCell ref="A376:A379"/>
    <mergeCell ref="A381:A384"/>
    <mergeCell ref="B381:B384"/>
    <mergeCell ref="A386:A389"/>
    <mergeCell ref="A391:A394"/>
    <mergeCell ref="A371:A374"/>
    <mergeCell ref="A411:A414"/>
    <mergeCell ref="B421:B424"/>
    <mergeCell ref="A421:A424"/>
    <mergeCell ref="A416:A419"/>
    <mergeCell ref="B411:B413"/>
    <mergeCell ref="A401:A404"/>
    <mergeCell ref="A406:A409"/>
    <mergeCell ref="B406:B409"/>
    <mergeCell ref="A396:A399"/>
  </mergeCells>
  <pageMargins left="0.19685039370078741" right="0.15748031496062992" top="0.19685039370078741" bottom="0.19685039370078741" header="0.31496062992125984" footer="0.31496062992125984"/>
  <pageSetup paperSize="9" scale="68" orientation="portrait" r:id="rId1"/>
  <rowBreaks count="11" manualBreakCount="11">
    <brk id="40" max="4" man="1"/>
    <brk id="85" max="5" man="1"/>
    <brk id="130" max="5" man="1"/>
    <brk id="175" max="5" man="1"/>
    <brk id="215" max="5" man="1"/>
    <brk id="260" max="5" man="1"/>
    <brk id="305" max="5" man="1"/>
    <brk id="345" max="5" man="1"/>
    <brk id="390" max="5" man="1"/>
    <brk id="429" max="4" man="1"/>
    <brk id="47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0"/>
  <sheetViews>
    <sheetView view="pageBreakPreview" zoomScale="60" zoomScaleNormal="68" workbookViewId="0">
      <pane ySplit="8" topLeftCell="A420" activePane="bottomLeft" state="frozen"/>
      <selection pane="bottomLeft" sqref="A1:J428"/>
    </sheetView>
  </sheetViews>
  <sheetFormatPr defaultRowHeight="15.75" x14ac:dyDescent="0.25"/>
  <cols>
    <col min="1" max="1" width="7.28515625" style="14" customWidth="1"/>
    <col min="2" max="2" width="24.42578125" style="14" customWidth="1"/>
    <col min="3" max="3" width="12.7109375" style="14" customWidth="1"/>
    <col min="4" max="4" width="11.42578125" style="14" customWidth="1"/>
    <col min="5" max="5" width="11" style="14" customWidth="1"/>
    <col min="6" max="6" width="11.28515625" style="14" customWidth="1"/>
    <col min="7" max="7" width="12.42578125" style="18" customWidth="1"/>
    <col min="8" max="8" width="10.85546875" style="14" customWidth="1"/>
    <col min="9" max="9" width="13.140625" style="18" customWidth="1"/>
    <col min="10" max="10" width="8.42578125" style="23" customWidth="1"/>
    <col min="11" max="16384" width="9.140625" style="14"/>
  </cols>
  <sheetData>
    <row r="1" spans="1:17" x14ac:dyDescent="0.25">
      <c r="A1" s="15"/>
      <c r="B1" s="15"/>
      <c r="C1" s="15"/>
      <c r="D1" s="15"/>
      <c r="E1" s="15"/>
      <c r="F1" s="15"/>
      <c r="G1" s="19"/>
      <c r="H1" s="19"/>
      <c r="I1" s="331" t="s">
        <v>154</v>
      </c>
      <c r="J1" s="331"/>
    </row>
    <row r="2" spans="1:17" x14ac:dyDescent="0.25">
      <c r="A2" s="15"/>
      <c r="B2" s="15"/>
      <c r="C2" s="15"/>
      <c r="D2" s="15"/>
      <c r="E2" s="15"/>
      <c r="F2" s="15"/>
      <c r="G2" s="19"/>
      <c r="H2" s="19"/>
      <c r="I2" s="19"/>
      <c r="J2" s="19"/>
    </row>
    <row r="3" spans="1:17" ht="18.75" x14ac:dyDescent="0.3">
      <c r="A3" s="333" t="s">
        <v>176</v>
      </c>
      <c r="B3" s="333"/>
      <c r="C3" s="333"/>
      <c r="D3" s="333"/>
      <c r="E3" s="333"/>
      <c r="F3" s="333"/>
      <c r="G3" s="333"/>
      <c r="H3" s="333"/>
      <c r="I3" s="333"/>
      <c r="J3" s="333"/>
    </row>
    <row r="4" spans="1:17" ht="19.5" thickBot="1" x14ac:dyDescent="0.35">
      <c r="A4" s="332" t="s">
        <v>480</v>
      </c>
      <c r="B4" s="332"/>
      <c r="C4" s="332"/>
      <c r="D4" s="332"/>
      <c r="E4" s="332"/>
      <c r="F4" s="332"/>
      <c r="G4" s="332"/>
      <c r="H4" s="332"/>
      <c r="I4" s="332"/>
      <c r="J4" s="332"/>
    </row>
    <row r="5" spans="1:17" ht="16.5" thickBot="1" x14ac:dyDescent="0.3">
      <c r="A5" s="336" t="s">
        <v>0</v>
      </c>
      <c r="B5" s="339" t="s">
        <v>169</v>
      </c>
      <c r="C5" s="336" t="s">
        <v>170</v>
      </c>
      <c r="D5" s="342" t="s">
        <v>177</v>
      </c>
      <c r="E5" s="343"/>
      <c r="F5" s="343"/>
      <c r="G5" s="343"/>
      <c r="H5" s="343"/>
      <c r="I5" s="343"/>
      <c r="J5" s="344"/>
    </row>
    <row r="6" spans="1:17" ht="32.25" thickBot="1" x14ac:dyDescent="0.3">
      <c r="A6" s="337"/>
      <c r="B6" s="340"/>
      <c r="C6" s="337"/>
      <c r="D6" s="12" t="s">
        <v>481</v>
      </c>
      <c r="E6" s="342" t="s">
        <v>171</v>
      </c>
      <c r="F6" s="344"/>
      <c r="G6" s="342" t="s">
        <v>172</v>
      </c>
      <c r="H6" s="344"/>
      <c r="I6" s="342" t="s">
        <v>173</v>
      </c>
      <c r="J6" s="344"/>
    </row>
    <row r="7" spans="1:17" ht="16.5" thickBot="1" x14ac:dyDescent="0.3">
      <c r="A7" s="338"/>
      <c r="B7" s="341"/>
      <c r="C7" s="338"/>
      <c r="D7" s="13" t="s">
        <v>174</v>
      </c>
      <c r="E7" s="13" t="s">
        <v>174</v>
      </c>
      <c r="F7" s="13" t="s">
        <v>175</v>
      </c>
      <c r="G7" s="20" t="s">
        <v>174</v>
      </c>
      <c r="H7" s="20" t="s">
        <v>175</v>
      </c>
      <c r="I7" s="20" t="s">
        <v>174</v>
      </c>
      <c r="J7" s="20" t="s">
        <v>175</v>
      </c>
      <c r="Q7" s="23"/>
    </row>
    <row r="8" spans="1:17" x14ac:dyDescent="0.25">
      <c r="A8" s="16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21">
        <v>7</v>
      </c>
      <c r="H8" s="21">
        <v>8</v>
      </c>
      <c r="I8" s="21">
        <v>9</v>
      </c>
      <c r="J8" s="21">
        <v>10</v>
      </c>
    </row>
    <row r="9" spans="1:17" ht="18.75" x14ac:dyDescent="0.3">
      <c r="A9" s="320" t="s">
        <v>178</v>
      </c>
      <c r="B9" s="320"/>
      <c r="C9" s="320"/>
      <c r="D9" s="320"/>
      <c r="E9" s="320"/>
      <c r="F9" s="320"/>
      <c r="G9" s="320"/>
      <c r="H9" s="320"/>
      <c r="I9" s="320"/>
      <c r="J9" s="320"/>
    </row>
    <row r="10" spans="1:17" x14ac:dyDescent="0.25">
      <c r="A10" s="334" t="s">
        <v>156</v>
      </c>
      <c r="B10" s="334"/>
      <c r="C10" s="334"/>
      <c r="D10" s="334"/>
      <c r="E10" s="334"/>
      <c r="F10" s="334"/>
      <c r="G10" s="334"/>
      <c r="H10" s="334"/>
      <c r="I10" s="334"/>
      <c r="J10" s="334"/>
    </row>
    <row r="11" spans="1:17" x14ac:dyDescent="0.25">
      <c r="A11" s="354" t="s">
        <v>305</v>
      </c>
      <c r="B11" s="354"/>
      <c r="C11" s="354"/>
      <c r="D11" s="354"/>
      <c r="E11" s="354"/>
      <c r="F11" s="354"/>
      <c r="G11" s="354"/>
      <c r="H11" s="354"/>
      <c r="I11" s="354"/>
      <c r="J11" s="354"/>
    </row>
    <row r="12" spans="1:17" x14ac:dyDescent="0.25">
      <c r="A12" s="335" t="s">
        <v>300</v>
      </c>
      <c r="B12" s="335"/>
      <c r="C12" s="335"/>
      <c r="D12" s="335"/>
      <c r="E12" s="335"/>
      <c r="F12" s="335"/>
      <c r="G12" s="335"/>
      <c r="H12" s="335"/>
      <c r="I12" s="335"/>
      <c r="J12" s="335"/>
    </row>
    <row r="13" spans="1:17" x14ac:dyDescent="0.25">
      <c r="A13" s="354" t="s">
        <v>305</v>
      </c>
      <c r="B13" s="354"/>
      <c r="C13" s="354"/>
      <c r="D13" s="354"/>
      <c r="E13" s="354"/>
      <c r="F13" s="354"/>
      <c r="G13" s="354"/>
      <c r="H13" s="354"/>
      <c r="I13" s="354"/>
      <c r="J13" s="354"/>
    </row>
    <row r="14" spans="1:17" ht="18.75" x14ac:dyDescent="0.3">
      <c r="A14" s="320" t="s">
        <v>179</v>
      </c>
      <c r="B14" s="320"/>
      <c r="C14" s="320"/>
      <c r="D14" s="320"/>
      <c r="E14" s="320"/>
      <c r="F14" s="320"/>
      <c r="G14" s="320"/>
      <c r="H14" s="320"/>
      <c r="I14" s="320"/>
      <c r="J14" s="320"/>
    </row>
    <row r="15" spans="1:17" x14ac:dyDescent="0.25">
      <c r="A15" s="335" t="s">
        <v>180</v>
      </c>
      <c r="B15" s="335"/>
      <c r="C15" s="335"/>
      <c r="D15" s="335"/>
      <c r="E15" s="335"/>
      <c r="F15" s="335"/>
      <c r="G15" s="335"/>
      <c r="H15" s="335"/>
      <c r="I15" s="335"/>
      <c r="J15" s="335"/>
    </row>
    <row r="16" spans="1:17" ht="141.75" x14ac:dyDescent="0.25">
      <c r="A16" s="192">
        <v>1</v>
      </c>
      <c r="B16" s="156" t="s">
        <v>422</v>
      </c>
      <c r="C16" s="192" t="s">
        <v>421</v>
      </c>
      <c r="D16" s="192" t="s">
        <v>322</v>
      </c>
      <c r="E16" s="192" t="s">
        <v>322</v>
      </c>
      <c r="F16" s="192" t="s">
        <v>322</v>
      </c>
      <c r="G16" s="192" t="s">
        <v>322</v>
      </c>
      <c r="H16" s="192" t="s">
        <v>322</v>
      </c>
      <c r="I16" s="192" t="s">
        <v>322</v>
      </c>
      <c r="J16" s="192" t="s">
        <v>322</v>
      </c>
    </row>
    <row r="17" spans="1:10" ht="141.75" x14ac:dyDescent="0.25">
      <c r="A17" s="192">
        <v>2</v>
      </c>
      <c r="B17" s="156" t="s">
        <v>504</v>
      </c>
      <c r="C17" s="192" t="s">
        <v>421</v>
      </c>
      <c r="D17" s="192">
        <v>1</v>
      </c>
      <c r="E17" s="192" t="s">
        <v>322</v>
      </c>
      <c r="F17" s="192" t="s">
        <v>322</v>
      </c>
      <c r="G17" s="192" t="s">
        <v>322</v>
      </c>
      <c r="H17" s="192" t="s">
        <v>322</v>
      </c>
      <c r="I17" s="192" t="s">
        <v>322</v>
      </c>
      <c r="J17" s="192" t="s">
        <v>322</v>
      </c>
    </row>
    <row r="18" spans="1:10" ht="110.25" x14ac:dyDescent="0.25">
      <c r="A18" s="192">
        <v>3</v>
      </c>
      <c r="B18" s="156" t="s">
        <v>505</v>
      </c>
      <c r="C18" s="192" t="s">
        <v>421</v>
      </c>
      <c r="D18" s="192">
        <v>1</v>
      </c>
      <c r="E18" s="192" t="s">
        <v>322</v>
      </c>
      <c r="F18" s="192" t="s">
        <v>322</v>
      </c>
      <c r="G18" s="192" t="s">
        <v>322</v>
      </c>
      <c r="H18" s="192" t="s">
        <v>322</v>
      </c>
      <c r="I18" s="192" t="s">
        <v>322</v>
      </c>
      <c r="J18" s="192" t="s">
        <v>322</v>
      </c>
    </row>
    <row r="19" spans="1:10" x14ac:dyDescent="0.25">
      <c r="A19" s="318" t="s">
        <v>181</v>
      </c>
      <c r="B19" s="318"/>
      <c r="C19" s="318"/>
      <c r="D19" s="318"/>
      <c r="E19" s="318"/>
      <c r="F19" s="318"/>
      <c r="G19" s="318"/>
      <c r="H19" s="318"/>
      <c r="I19" s="318"/>
      <c r="J19" s="318"/>
    </row>
    <row r="20" spans="1:10" ht="283.5" x14ac:dyDescent="0.25">
      <c r="A20" s="192">
        <v>4</v>
      </c>
      <c r="B20" s="156" t="s">
        <v>506</v>
      </c>
      <c r="C20" s="192" t="s">
        <v>157</v>
      </c>
      <c r="D20" s="192">
        <v>100</v>
      </c>
      <c r="E20" s="192">
        <v>25</v>
      </c>
      <c r="F20" s="192">
        <v>25</v>
      </c>
      <c r="G20" s="192">
        <v>45</v>
      </c>
      <c r="H20" s="192" t="s">
        <v>322</v>
      </c>
      <c r="I20" s="192">
        <v>75</v>
      </c>
      <c r="J20" s="192" t="s">
        <v>322</v>
      </c>
    </row>
    <row r="21" spans="1:10" ht="110.25" x14ac:dyDescent="0.25">
      <c r="A21" s="192">
        <v>5</v>
      </c>
      <c r="B21" s="156" t="s">
        <v>507</v>
      </c>
      <c r="C21" s="220" t="s">
        <v>421</v>
      </c>
      <c r="D21" s="192" t="s">
        <v>322</v>
      </c>
      <c r="E21" s="192" t="s">
        <v>322</v>
      </c>
      <c r="F21" s="192" t="s">
        <v>322</v>
      </c>
      <c r="G21" s="192" t="s">
        <v>322</v>
      </c>
      <c r="H21" s="192" t="s">
        <v>322</v>
      </c>
      <c r="I21" s="192" t="s">
        <v>322</v>
      </c>
      <c r="J21" s="192" t="s">
        <v>322</v>
      </c>
    </row>
    <row r="22" spans="1:10" ht="94.5" x14ac:dyDescent="0.25">
      <c r="A22" s="192">
        <v>6</v>
      </c>
      <c r="B22" s="156" t="s">
        <v>508</v>
      </c>
      <c r="C22" s="192" t="s">
        <v>161</v>
      </c>
      <c r="D22" s="192" t="s">
        <v>322</v>
      </c>
      <c r="E22" s="192" t="s">
        <v>322</v>
      </c>
      <c r="F22" s="192" t="s">
        <v>322</v>
      </c>
      <c r="G22" s="192" t="s">
        <v>322</v>
      </c>
      <c r="H22" s="192" t="s">
        <v>322</v>
      </c>
      <c r="I22" s="192" t="s">
        <v>322</v>
      </c>
      <c r="J22" s="192" t="s">
        <v>322</v>
      </c>
    </row>
    <row r="23" spans="1:10" ht="63" x14ac:dyDescent="0.25">
      <c r="A23" s="192">
        <v>7</v>
      </c>
      <c r="B23" s="163" t="s">
        <v>509</v>
      </c>
      <c r="C23" s="192" t="s">
        <v>161</v>
      </c>
      <c r="D23" s="192">
        <v>2</v>
      </c>
      <c r="E23" s="192" t="s">
        <v>322</v>
      </c>
      <c r="F23" s="192" t="s">
        <v>322</v>
      </c>
      <c r="G23" s="192" t="s">
        <v>322</v>
      </c>
      <c r="H23" s="192" t="s">
        <v>322</v>
      </c>
      <c r="I23" s="192" t="s">
        <v>322</v>
      </c>
      <c r="J23" s="192" t="s">
        <v>322</v>
      </c>
    </row>
    <row r="24" spans="1:10" x14ac:dyDescent="0.25">
      <c r="A24" s="318" t="s">
        <v>182</v>
      </c>
      <c r="B24" s="318"/>
      <c r="C24" s="318"/>
      <c r="D24" s="318"/>
      <c r="E24" s="318"/>
      <c r="F24" s="318"/>
      <c r="G24" s="318"/>
      <c r="H24" s="318"/>
      <c r="I24" s="318"/>
      <c r="J24" s="318"/>
    </row>
    <row r="25" spans="1:10" ht="283.5" x14ac:dyDescent="0.25">
      <c r="A25" s="192">
        <v>8</v>
      </c>
      <c r="B25" s="22" t="s">
        <v>510</v>
      </c>
      <c r="C25" s="220" t="s">
        <v>157</v>
      </c>
      <c r="D25" s="192">
        <v>100</v>
      </c>
      <c r="E25" s="192">
        <v>25</v>
      </c>
      <c r="F25" s="192">
        <v>25</v>
      </c>
      <c r="G25" s="192">
        <v>45</v>
      </c>
      <c r="H25" s="192" t="s">
        <v>322</v>
      </c>
      <c r="I25" s="192">
        <v>75</v>
      </c>
      <c r="J25" s="192" t="s">
        <v>322</v>
      </c>
    </row>
    <row r="26" spans="1:10" ht="94.5" x14ac:dyDescent="0.25">
      <c r="A26" s="192">
        <v>9</v>
      </c>
      <c r="B26" s="156" t="s">
        <v>423</v>
      </c>
      <c r="C26" s="220" t="s">
        <v>161</v>
      </c>
      <c r="D26" s="220">
        <v>1</v>
      </c>
      <c r="E26" s="192" t="s">
        <v>322</v>
      </c>
      <c r="F26" s="192" t="s">
        <v>322</v>
      </c>
      <c r="G26" s="192" t="s">
        <v>322</v>
      </c>
      <c r="H26" s="192" t="s">
        <v>322</v>
      </c>
      <c r="I26" s="192">
        <v>1</v>
      </c>
      <c r="J26" s="192" t="s">
        <v>322</v>
      </c>
    </row>
    <row r="27" spans="1:10" ht="78.75" x14ac:dyDescent="0.25">
      <c r="A27" s="192">
        <v>10</v>
      </c>
      <c r="B27" s="156" t="s">
        <v>511</v>
      </c>
      <c r="C27" s="192" t="s">
        <v>161</v>
      </c>
      <c r="D27" s="192">
        <v>1</v>
      </c>
      <c r="E27" s="192" t="s">
        <v>322</v>
      </c>
      <c r="F27" s="192" t="s">
        <v>322</v>
      </c>
      <c r="G27" s="192" t="s">
        <v>322</v>
      </c>
      <c r="H27" s="192" t="s">
        <v>322</v>
      </c>
      <c r="I27" s="192" t="s">
        <v>322</v>
      </c>
      <c r="J27" s="192" t="s">
        <v>322</v>
      </c>
    </row>
    <row r="28" spans="1:10" x14ac:dyDescent="0.25">
      <c r="A28" s="318" t="s">
        <v>183</v>
      </c>
      <c r="B28" s="318"/>
      <c r="C28" s="318"/>
      <c r="D28" s="318"/>
      <c r="E28" s="318"/>
      <c r="F28" s="318"/>
      <c r="G28" s="318"/>
      <c r="H28" s="318"/>
      <c r="I28" s="318"/>
      <c r="J28" s="318"/>
    </row>
    <row r="29" spans="1:10" ht="315" x14ac:dyDescent="0.25">
      <c r="A29" s="192">
        <v>11</v>
      </c>
      <c r="B29" s="163" t="s">
        <v>512</v>
      </c>
      <c r="C29" s="220" t="s">
        <v>157</v>
      </c>
      <c r="D29" s="220">
        <v>100</v>
      </c>
      <c r="E29" s="220">
        <v>25</v>
      </c>
      <c r="F29" s="220">
        <v>25</v>
      </c>
      <c r="G29" s="220">
        <v>45</v>
      </c>
      <c r="H29" s="220" t="s">
        <v>322</v>
      </c>
      <c r="I29" s="220">
        <v>75</v>
      </c>
      <c r="J29" s="220" t="s">
        <v>322</v>
      </c>
    </row>
    <row r="30" spans="1:10" ht="78.75" x14ac:dyDescent="0.25">
      <c r="A30" s="192">
        <v>12</v>
      </c>
      <c r="B30" s="163" t="s">
        <v>424</v>
      </c>
      <c r="C30" s="192" t="s">
        <v>161</v>
      </c>
      <c r="D30" s="192" t="s">
        <v>322</v>
      </c>
      <c r="E30" s="192" t="s">
        <v>322</v>
      </c>
      <c r="F30" s="192" t="s">
        <v>322</v>
      </c>
      <c r="G30" s="192" t="s">
        <v>322</v>
      </c>
      <c r="H30" s="192" t="s">
        <v>322</v>
      </c>
      <c r="I30" s="192" t="s">
        <v>322</v>
      </c>
      <c r="J30" s="192" t="s">
        <v>322</v>
      </c>
    </row>
    <row r="31" spans="1:10" ht="126" x14ac:dyDescent="0.25">
      <c r="A31" s="192">
        <v>13</v>
      </c>
      <c r="B31" s="163" t="s">
        <v>513</v>
      </c>
      <c r="C31" s="192" t="s">
        <v>161</v>
      </c>
      <c r="D31" s="192">
        <v>2</v>
      </c>
      <c r="E31" s="192" t="s">
        <v>322</v>
      </c>
      <c r="F31" s="192" t="s">
        <v>322</v>
      </c>
      <c r="G31" s="192" t="s">
        <v>322</v>
      </c>
      <c r="H31" s="192" t="s">
        <v>322</v>
      </c>
      <c r="I31" s="192" t="s">
        <v>322</v>
      </c>
      <c r="J31" s="192" t="s">
        <v>322</v>
      </c>
    </row>
    <row r="32" spans="1:10" ht="189" x14ac:dyDescent="0.25">
      <c r="A32" s="192">
        <v>14</v>
      </c>
      <c r="B32" s="163" t="s">
        <v>514</v>
      </c>
      <c r="C32" s="192" t="s">
        <v>161</v>
      </c>
      <c r="D32" s="192">
        <v>1</v>
      </c>
      <c r="E32" s="192" t="s">
        <v>322</v>
      </c>
      <c r="F32" s="192" t="s">
        <v>322</v>
      </c>
      <c r="G32" s="192" t="s">
        <v>322</v>
      </c>
      <c r="H32" s="192" t="s">
        <v>322</v>
      </c>
      <c r="I32" s="192" t="s">
        <v>322</v>
      </c>
      <c r="J32" s="192" t="s">
        <v>322</v>
      </c>
    </row>
    <row r="33" spans="1:10" ht="78.75" x14ac:dyDescent="0.25">
      <c r="A33" s="192">
        <v>15</v>
      </c>
      <c r="B33" s="163" t="s">
        <v>515</v>
      </c>
      <c r="C33" s="192" t="s">
        <v>161</v>
      </c>
      <c r="D33" s="192">
        <v>5</v>
      </c>
      <c r="E33" s="192" t="s">
        <v>322</v>
      </c>
      <c r="F33" s="192" t="s">
        <v>322</v>
      </c>
      <c r="G33" s="192" t="s">
        <v>322</v>
      </c>
      <c r="H33" s="192" t="s">
        <v>322</v>
      </c>
      <c r="I33" s="192" t="s">
        <v>322</v>
      </c>
      <c r="J33" s="192" t="s">
        <v>322</v>
      </c>
    </row>
    <row r="34" spans="1:10" ht="236.25" x14ac:dyDescent="0.25">
      <c r="A34" s="192">
        <v>16</v>
      </c>
      <c r="B34" s="163" t="s">
        <v>516</v>
      </c>
      <c r="C34" s="192" t="s">
        <v>157</v>
      </c>
      <c r="D34" s="192">
        <v>100</v>
      </c>
      <c r="E34" s="192">
        <v>100</v>
      </c>
      <c r="F34" s="192">
        <v>100</v>
      </c>
      <c r="G34" s="192">
        <v>100</v>
      </c>
      <c r="H34" s="192" t="s">
        <v>322</v>
      </c>
      <c r="I34" s="192">
        <v>100</v>
      </c>
      <c r="J34" s="192" t="s">
        <v>322</v>
      </c>
    </row>
    <row r="35" spans="1:10" x14ac:dyDescent="0.25">
      <c r="A35" s="318" t="s">
        <v>184</v>
      </c>
      <c r="B35" s="318"/>
      <c r="C35" s="318"/>
      <c r="D35" s="318"/>
      <c r="E35" s="318"/>
      <c r="F35" s="318"/>
      <c r="G35" s="318"/>
      <c r="H35" s="318"/>
      <c r="I35" s="318"/>
      <c r="J35" s="318"/>
    </row>
    <row r="36" spans="1:10" ht="315" x14ac:dyDescent="0.25">
      <c r="A36" s="192">
        <v>17</v>
      </c>
      <c r="B36" s="156" t="s">
        <v>517</v>
      </c>
      <c r="C36" s="192" t="s">
        <v>157</v>
      </c>
      <c r="D36" s="192">
        <v>100</v>
      </c>
      <c r="E36" s="192">
        <v>25</v>
      </c>
      <c r="F36" s="192">
        <v>25</v>
      </c>
      <c r="G36" s="192">
        <v>45</v>
      </c>
      <c r="H36" s="192" t="s">
        <v>322</v>
      </c>
      <c r="I36" s="192">
        <v>75</v>
      </c>
      <c r="J36" s="192" t="s">
        <v>322</v>
      </c>
    </row>
    <row r="37" spans="1:10" ht="267.75" x14ac:dyDescent="0.25">
      <c r="A37" s="192">
        <v>18</v>
      </c>
      <c r="B37" s="156" t="s">
        <v>522</v>
      </c>
      <c r="C37" s="220" t="s">
        <v>157</v>
      </c>
      <c r="D37" s="220">
        <v>100</v>
      </c>
      <c r="E37" s="220">
        <v>100</v>
      </c>
      <c r="F37" s="220">
        <v>100</v>
      </c>
      <c r="G37" s="220">
        <v>100</v>
      </c>
      <c r="H37" s="220" t="s">
        <v>322</v>
      </c>
      <c r="I37" s="220">
        <v>100</v>
      </c>
      <c r="J37" s="220" t="s">
        <v>322</v>
      </c>
    </row>
    <row r="38" spans="1:10" ht="141.75" x14ac:dyDescent="0.25">
      <c r="A38" s="192">
        <v>19</v>
      </c>
      <c r="B38" s="156" t="s">
        <v>518</v>
      </c>
      <c r="C38" s="192" t="s">
        <v>161</v>
      </c>
      <c r="D38" s="192">
        <v>4</v>
      </c>
      <c r="E38" s="192" t="s">
        <v>322</v>
      </c>
      <c r="F38" s="192" t="s">
        <v>322</v>
      </c>
      <c r="G38" s="192" t="s">
        <v>322</v>
      </c>
      <c r="H38" s="192" t="s">
        <v>322</v>
      </c>
      <c r="I38" s="192" t="s">
        <v>322</v>
      </c>
      <c r="J38" s="192" t="s">
        <v>322</v>
      </c>
    </row>
    <row r="39" spans="1:10" ht="110.25" x14ac:dyDescent="0.25">
      <c r="A39" s="192">
        <v>20</v>
      </c>
      <c r="B39" s="156" t="s">
        <v>519</v>
      </c>
      <c r="C39" s="192" t="s">
        <v>161</v>
      </c>
      <c r="D39" s="192">
        <v>3</v>
      </c>
      <c r="E39" s="192" t="s">
        <v>322</v>
      </c>
      <c r="F39" s="192" t="s">
        <v>322</v>
      </c>
      <c r="G39" s="192" t="s">
        <v>322</v>
      </c>
      <c r="H39" s="192" t="s">
        <v>322</v>
      </c>
      <c r="I39" s="192" t="s">
        <v>322</v>
      </c>
      <c r="J39" s="192" t="s">
        <v>322</v>
      </c>
    </row>
    <row r="40" spans="1:10" ht="126" x14ac:dyDescent="0.25">
      <c r="A40" s="192">
        <v>21</v>
      </c>
      <c r="B40" s="156" t="s">
        <v>520</v>
      </c>
      <c r="C40" s="220" t="s">
        <v>161</v>
      </c>
      <c r="D40" s="192">
        <v>1</v>
      </c>
      <c r="E40" s="220" t="s">
        <v>322</v>
      </c>
      <c r="F40" s="220" t="s">
        <v>322</v>
      </c>
      <c r="G40" s="220" t="s">
        <v>322</v>
      </c>
      <c r="H40" s="220" t="s">
        <v>322</v>
      </c>
      <c r="I40" s="220" t="s">
        <v>322</v>
      </c>
      <c r="J40" s="220" t="s">
        <v>322</v>
      </c>
    </row>
    <row r="41" spans="1:10" ht="173.25" x14ac:dyDescent="0.25">
      <c r="A41" s="220">
        <v>22</v>
      </c>
      <c r="B41" s="156" t="s">
        <v>523</v>
      </c>
      <c r="C41" s="220" t="s">
        <v>161</v>
      </c>
      <c r="D41" s="220">
        <v>1</v>
      </c>
      <c r="E41" s="220" t="s">
        <v>322</v>
      </c>
      <c r="F41" s="220" t="s">
        <v>322</v>
      </c>
      <c r="G41" s="220" t="s">
        <v>322</v>
      </c>
      <c r="H41" s="220" t="s">
        <v>322</v>
      </c>
      <c r="I41" s="220" t="s">
        <v>322</v>
      </c>
      <c r="J41" s="220" t="s">
        <v>322</v>
      </c>
    </row>
    <row r="42" spans="1:10" ht="378" x14ac:dyDescent="0.25">
      <c r="A42" s="192">
        <v>23</v>
      </c>
      <c r="B42" s="156" t="s">
        <v>521</v>
      </c>
      <c r="C42" s="220" t="s">
        <v>157</v>
      </c>
      <c r="D42" s="220">
        <v>100</v>
      </c>
      <c r="E42" s="220">
        <v>100</v>
      </c>
      <c r="F42" s="220">
        <v>100</v>
      </c>
      <c r="G42" s="220">
        <v>100</v>
      </c>
      <c r="H42" s="220" t="s">
        <v>322</v>
      </c>
      <c r="I42" s="220">
        <v>100</v>
      </c>
      <c r="J42" s="220" t="s">
        <v>322</v>
      </c>
    </row>
    <row r="43" spans="1:10" x14ac:dyDescent="0.25">
      <c r="A43" s="317" t="s">
        <v>185</v>
      </c>
      <c r="B43" s="317"/>
      <c r="C43" s="317"/>
      <c r="D43" s="317"/>
      <c r="E43" s="317"/>
      <c r="F43" s="317"/>
      <c r="G43" s="317"/>
      <c r="H43" s="317"/>
      <c r="I43" s="317"/>
      <c r="J43" s="317"/>
    </row>
    <row r="44" spans="1:10" ht="94.5" x14ac:dyDescent="0.25">
      <c r="A44" s="192">
        <v>24</v>
      </c>
      <c r="B44" s="156" t="s">
        <v>425</v>
      </c>
      <c r="C44" s="192" t="s">
        <v>161</v>
      </c>
      <c r="D44" s="192">
        <v>3</v>
      </c>
      <c r="E44" s="192" t="s">
        <v>322</v>
      </c>
      <c r="F44" s="192" t="s">
        <v>322</v>
      </c>
      <c r="G44" s="192" t="s">
        <v>322</v>
      </c>
      <c r="H44" s="192" t="s">
        <v>322</v>
      </c>
      <c r="I44" s="192">
        <v>2</v>
      </c>
      <c r="J44" s="192" t="s">
        <v>322</v>
      </c>
    </row>
    <row r="45" spans="1:10" x14ac:dyDescent="0.25">
      <c r="A45" s="317" t="s">
        <v>201</v>
      </c>
      <c r="B45" s="317"/>
      <c r="C45" s="317"/>
      <c r="D45" s="317"/>
      <c r="E45" s="317"/>
      <c r="F45" s="317"/>
      <c r="G45" s="317"/>
      <c r="H45" s="317"/>
      <c r="I45" s="317"/>
      <c r="J45" s="317"/>
    </row>
    <row r="46" spans="1:10" x14ac:dyDescent="0.25">
      <c r="A46" s="315" t="s">
        <v>305</v>
      </c>
      <c r="B46" s="315"/>
      <c r="C46" s="315"/>
      <c r="D46" s="315"/>
      <c r="E46" s="315"/>
      <c r="F46" s="315"/>
      <c r="G46" s="315"/>
      <c r="H46" s="315"/>
      <c r="I46" s="315"/>
      <c r="J46" s="315"/>
    </row>
    <row r="47" spans="1:10" ht="18.75" x14ac:dyDescent="0.3">
      <c r="A47" s="320" t="s">
        <v>186</v>
      </c>
      <c r="B47" s="320"/>
      <c r="C47" s="320"/>
      <c r="D47" s="320"/>
      <c r="E47" s="320"/>
      <c r="F47" s="320"/>
      <c r="G47" s="320"/>
      <c r="H47" s="320"/>
      <c r="I47" s="320"/>
      <c r="J47" s="320"/>
    </row>
    <row r="48" spans="1:10" x14ac:dyDescent="0.25">
      <c r="A48" s="317" t="s">
        <v>188</v>
      </c>
      <c r="B48" s="317"/>
      <c r="C48" s="317"/>
      <c r="D48" s="317"/>
      <c r="E48" s="317"/>
      <c r="F48" s="317"/>
      <c r="G48" s="317"/>
      <c r="H48" s="317"/>
      <c r="I48" s="317"/>
      <c r="J48" s="317"/>
    </row>
    <row r="49" spans="1:10" ht="141.75" x14ac:dyDescent="0.25">
      <c r="A49" s="192">
        <v>25</v>
      </c>
      <c r="B49" s="156" t="s">
        <v>528</v>
      </c>
      <c r="C49" s="192" t="s">
        <v>157</v>
      </c>
      <c r="D49" s="192">
        <v>100</v>
      </c>
      <c r="E49" s="192">
        <v>100</v>
      </c>
      <c r="F49" s="192">
        <v>100</v>
      </c>
      <c r="G49" s="192">
        <v>100</v>
      </c>
      <c r="H49" s="192" t="s">
        <v>322</v>
      </c>
      <c r="I49" s="198">
        <v>100</v>
      </c>
      <c r="J49" s="198" t="s">
        <v>322</v>
      </c>
    </row>
    <row r="50" spans="1:10" ht="330.75" x14ac:dyDescent="0.25">
      <c r="A50" s="192">
        <v>26</v>
      </c>
      <c r="B50" s="24" t="s">
        <v>207</v>
      </c>
      <c r="C50" s="192" t="s">
        <v>157</v>
      </c>
      <c r="D50" s="192">
        <v>100</v>
      </c>
      <c r="E50" s="192">
        <v>100</v>
      </c>
      <c r="F50" s="192">
        <v>100</v>
      </c>
      <c r="G50" s="192">
        <v>100</v>
      </c>
      <c r="H50" s="222" t="s">
        <v>322</v>
      </c>
      <c r="I50" s="198">
        <v>100</v>
      </c>
      <c r="J50" s="198" t="s">
        <v>322</v>
      </c>
    </row>
    <row r="51" spans="1:10" ht="299.25" x14ac:dyDescent="0.25">
      <c r="A51" s="192">
        <v>27</v>
      </c>
      <c r="B51" s="24" t="s">
        <v>204</v>
      </c>
      <c r="C51" s="192" t="s">
        <v>157</v>
      </c>
      <c r="D51" s="192">
        <v>100</v>
      </c>
      <c r="E51" s="192">
        <v>100</v>
      </c>
      <c r="F51" s="192">
        <v>100</v>
      </c>
      <c r="G51" s="192">
        <v>100</v>
      </c>
      <c r="H51" s="192" t="s">
        <v>322</v>
      </c>
      <c r="I51" s="198">
        <v>100</v>
      </c>
      <c r="J51" s="198" t="s">
        <v>322</v>
      </c>
    </row>
    <row r="52" spans="1:10" ht="157.5" x14ac:dyDescent="0.25">
      <c r="A52" s="192">
        <v>28</v>
      </c>
      <c r="B52" s="24" t="s">
        <v>203</v>
      </c>
      <c r="C52" s="222" t="s">
        <v>157</v>
      </c>
      <c r="D52" s="222">
        <v>100</v>
      </c>
      <c r="E52" s="222">
        <v>100</v>
      </c>
      <c r="F52" s="222">
        <v>100</v>
      </c>
      <c r="G52" s="222">
        <v>100</v>
      </c>
      <c r="H52" s="222" t="s">
        <v>322</v>
      </c>
      <c r="I52" s="198">
        <v>100</v>
      </c>
      <c r="J52" s="198" t="s">
        <v>322</v>
      </c>
    </row>
    <row r="53" spans="1:10" ht="189" x14ac:dyDescent="0.25">
      <c r="A53" s="192">
        <v>29</v>
      </c>
      <c r="B53" s="24" t="s">
        <v>529</v>
      </c>
      <c r="C53" s="192" t="s">
        <v>157</v>
      </c>
      <c r="D53" s="222">
        <v>100</v>
      </c>
      <c r="E53" s="222">
        <v>100</v>
      </c>
      <c r="F53" s="222">
        <v>100</v>
      </c>
      <c r="G53" s="222">
        <v>100</v>
      </c>
      <c r="H53" s="222" t="s">
        <v>322</v>
      </c>
      <c r="I53" s="198">
        <v>100</v>
      </c>
      <c r="J53" s="198" t="s">
        <v>322</v>
      </c>
    </row>
    <row r="54" spans="1:10" ht="63" x14ac:dyDescent="0.25">
      <c r="A54" s="192">
        <v>30</v>
      </c>
      <c r="B54" s="24" t="s">
        <v>530</v>
      </c>
      <c r="C54" s="222" t="s">
        <v>157</v>
      </c>
      <c r="D54" s="222">
        <v>100</v>
      </c>
      <c r="E54" s="222">
        <v>100</v>
      </c>
      <c r="F54" s="222">
        <v>100</v>
      </c>
      <c r="G54" s="222">
        <v>100</v>
      </c>
      <c r="H54" s="222" t="s">
        <v>322</v>
      </c>
      <c r="I54" s="198">
        <v>100</v>
      </c>
      <c r="J54" s="198" t="s">
        <v>322</v>
      </c>
    </row>
    <row r="55" spans="1:10" ht="189" x14ac:dyDescent="0.25">
      <c r="A55" s="192">
        <v>31</v>
      </c>
      <c r="B55" s="26" t="s">
        <v>531</v>
      </c>
      <c r="C55" s="192" t="s">
        <v>157</v>
      </c>
      <c r="D55" s="192">
        <v>100</v>
      </c>
      <c r="E55" s="192">
        <v>100</v>
      </c>
      <c r="F55" s="192">
        <v>100</v>
      </c>
      <c r="G55" s="192">
        <v>100</v>
      </c>
      <c r="H55" s="222" t="s">
        <v>322</v>
      </c>
      <c r="I55" s="198">
        <v>100</v>
      </c>
      <c r="J55" s="198" t="s">
        <v>322</v>
      </c>
    </row>
    <row r="56" spans="1:10" ht="94.5" x14ac:dyDescent="0.25">
      <c r="A56" s="192">
        <v>32</v>
      </c>
      <c r="B56" s="24" t="s">
        <v>532</v>
      </c>
      <c r="C56" s="192" t="s">
        <v>157</v>
      </c>
      <c r="D56" s="192">
        <v>100</v>
      </c>
      <c r="E56" s="192">
        <v>100</v>
      </c>
      <c r="F56" s="192">
        <v>100</v>
      </c>
      <c r="G56" s="192">
        <v>100</v>
      </c>
      <c r="H56" s="192" t="s">
        <v>322</v>
      </c>
      <c r="I56" s="198">
        <v>100</v>
      </c>
      <c r="J56" s="198" t="s">
        <v>322</v>
      </c>
    </row>
    <row r="57" spans="1:10" ht="110.25" x14ac:dyDescent="0.25">
      <c r="A57" s="192">
        <v>33</v>
      </c>
      <c r="B57" s="24" t="s">
        <v>533</v>
      </c>
      <c r="C57" s="192" t="s">
        <v>157</v>
      </c>
      <c r="D57" s="192">
        <v>100</v>
      </c>
      <c r="E57" s="192">
        <v>100</v>
      </c>
      <c r="F57" s="192">
        <v>100</v>
      </c>
      <c r="G57" s="192">
        <v>100</v>
      </c>
      <c r="H57" s="192" t="s">
        <v>322</v>
      </c>
      <c r="I57" s="198">
        <v>100</v>
      </c>
      <c r="J57" s="198" t="s">
        <v>322</v>
      </c>
    </row>
    <row r="58" spans="1:10" ht="78.75" x14ac:dyDescent="0.25">
      <c r="A58" s="192">
        <v>34</v>
      </c>
      <c r="B58" s="156" t="s">
        <v>534</v>
      </c>
      <c r="C58" s="192" t="s">
        <v>157</v>
      </c>
      <c r="D58" s="192">
        <v>100</v>
      </c>
      <c r="E58" s="192">
        <v>100</v>
      </c>
      <c r="F58" s="192">
        <v>100</v>
      </c>
      <c r="G58" s="192">
        <v>100</v>
      </c>
      <c r="H58" s="222" t="s">
        <v>322</v>
      </c>
      <c r="I58" s="198">
        <v>100</v>
      </c>
      <c r="J58" s="198" t="s">
        <v>322</v>
      </c>
    </row>
    <row r="59" spans="1:10" ht="378" x14ac:dyDescent="0.25">
      <c r="A59" s="192">
        <v>35</v>
      </c>
      <c r="B59" s="24" t="s">
        <v>535</v>
      </c>
      <c r="C59" s="222" t="s">
        <v>157</v>
      </c>
      <c r="D59" s="222">
        <v>100</v>
      </c>
      <c r="E59" s="222">
        <v>100</v>
      </c>
      <c r="F59" s="222">
        <v>100</v>
      </c>
      <c r="G59" s="222">
        <v>100</v>
      </c>
      <c r="H59" s="222" t="s">
        <v>322</v>
      </c>
      <c r="I59" s="198">
        <v>100</v>
      </c>
      <c r="J59" s="198" t="s">
        <v>322</v>
      </c>
    </row>
    <row r="60" spans="1:10" ht="346.5" x14ac:dyDescent="0.25">
      <c r="A60" s="192">
        <v>36</v>
      </c>
      <c r="B60" s="24" t="s">
        <v>536</v>
      </c>
      <c r="C60" s="222" t="s">
        <v>157</v>
      </c>
      <c r="D60" s="222">
        <v>100</v>
      </c>
      <c r="E60" s="222">
        <v>100</v>
      </c>
      <c r="F60" s="222">
        <v>100</v>
      </c>
      <c r="G60" s="222">
        <v>100</v>
      </c>
      <c r="H60" s="222" t="s">
        <v>322</v>
      </c>
      <c r="I60" s="198">
        <v>100</v>
      </c>
      <c r="J60" s="198" t="s">
        <v>322</v>
      </c>
    </row>
    <row r="61" spans="1:10" ht="94.5" x14ac:dyDescent="0.25">
      <c r="A61" s="192">
        <v>37</v>
      </c>
      <c r="B61" s="24" t="s">
        <v>537</v>
      </c>
      <c r="C61" s="222" t="s">
        <v>157</v>
      </c>
      <c r="D61" s="222">
        <v>100</v>
      </c>
      <c r="E61" s="222">
        <v>100</v>
      </c>
      <c r="F61" s="222">
        <v>100</v>
      </c>
      <c r="G61" s="222">
        <v>100</v>
      </c>
      <c r="H61" s="222" t="s">
        <v>322</v>
      </c>
      <c r="I61" s="198">
        <v>100</v>
      </c>
      <c r="J61" s="198" t="s">
        <v>322</v>
      </c>
    </row>
    <row r="62" spans="1:10" ht="346.5" x14ac:dyDescent="0.25">
      <c r="A62" s="192">
        <v>38</v>
      </c>
      <c r="B62" s="24" t="s">
        <v>538</v>
      </c>
      <c r="C62" s="222" t="s">
        <v>157</v>
      </c>
      <c r="D62" s="222">
        <v>100</v>
      </c>
      <c r="E62" s="222">
        <v>100</v>
      </c>
      <c r="F62" s="222">
        <v>100</v>
      </c>
      <c r="G62" s="222">
        <v>100</v>
      </c>
      <c r="H62" s="222" t="s">
        <v>322</v>
      </c>
      <c r="I62" s="198">
        <v>100</v>
      </c>
      <c r="J62" s="198" t="s">
        <v>322</v>
      </c>
    </row>
    <row r="63" spans="1:10" ht="141.75" x14ac:dyDescent="0.25">
      <c r="A63" s="192">
        <v>39</v>
      </c>
      <c r="B63" s="24" t="s">
        <v>202</v>
      </c>
      <c r="C63" s="222" t="s">
        <v>157</v>
      </c>
      <c r="D63" s="192">
        <v>0</v>
      </c>
      <c r="E63" s="192">
        <v>0</v>
      </c>
      <c r="F63" s="192">
        <v>0</v>
      </c>
      <c r="G63" s="192">
        <v>0</v>
      </c>
      <c r="H63" s="192">
        <v>0</v>
      </c>
      <c r="I63" s="192">
        <v>0</v>
      </c>
      <c r="J63" s="192">
        <v>0</v>
      </c>
    </row>
    <row r="64" spans="1:10" ht="126" x14ac:dyDescent="0.25">
      <c r="A64" s="192">
        <v>40</v>
      </c>
      <c r="B64" s="24" t="s">
        <v>208</v>
      </c>
      <c r="C64" s="192" t="s">
        <v>205</v>
      </c>
      <c r="D64" s="192">
        <v>1</v>
      </c>
      <c r="E64" s="192">
        <v>0</v>
      </c>
      <c r="F64" s="192">
        <v>0</v>
      </c>
      <c r="G64" s="192">
        <v>0</v>
      </c>
      <c r="H64" s="192">
        <v>0</v>
      </c>
      <c r="I64" s="192">
        <v>0</v>
      </c>
      <c r="J64" s="192">
        <v>0</v>
      </c>
    </row>
    <row r="65" spans="1:10" ht="141.75" x14ac:dyDescent="0.25">
      <c r="A65" s="192">
        <v>41</v>
      </c>
      <c r="B65" s="24" t="s">
        <v>539</v>
      </c>
      <c r="C65" s="192" t="s">
        <v>159</v>
      </c>
      <c r="D65" s="192">
        <v>18604</v>
      </c>
      <c r="E65" s="222">
        <v>18604</v>
      </c>
      <c r="F65" s="192" t="s">
        <v>322</v>
      </c>
      <c r="G65" s="222">
        <v>18604</v>
      </c>
      <c r="H65" s="192" t="s">
        <v>322</v>
      </c>
      <c r="I65" s="222">
        <v>18604</v>
      </c>
      <c r="J65" s="192" t="s">
        <v>322</v>
      </c>
    </row>
    <row r="66" spans="1:10" ht="126" x14ac:dyDescent="0.25">
      <c r="A66" s="192">
        <v>42</v>
      </c>
      <c r="B66" s="26" t="s">
        <v>426</v>
      </c>
      <c r="C66" s="222" t="s">
        <v>157</v>
      </c>
      <c r="D66" s="192">
        <v>0</v>
      </c>
      <c r="E66" s="192">
        <v>0</v>
      </c>
      <c r="F66" s="192">
        <v>0</v>
      </c>
      <c r="G66" s="192">
        <v>0</v>
      </c>
      <c r="H66" s="192">
        <v>0</v>
      </c>
      <c r="I66" s="192">
        <v>0</v>
      </c>
      <c r="J66" s="192">
        <v>0</v>
      </c>
    </row>
    <row r="67" spans="1:10" ht="267.75" x14ac:dyDescent="0.25">
      <c r="A67" s="192">
        <v>43</v>
      </c>
      <c r="B67" s="24" t="s">
        <v>427</v>
      </c>
      <c r="C67" s="222" t="s">
        <v>157</v>
      </c>
      <c r="D67" s="192">
        <v>100</v>
      </c>
      <c r="E67" s="192">
        <v>100</v>
      </c>
      <c r="F67" s="192">
        <v>100</v>
      </c>
      <c r="G67" s="192">
        <v>100</v>
      </c>
      <c r="H67" s="192" t="s">
        <v>322</v>
      </c>
      <c r="I67" s="192">
        <v>100</v>
      </c>
      <c r="J67" s="192" t="s">
        <v>322</v>
      </c>
    </row>
    <row r="68" spans="1:10" ht="94.5" x14ac:dyDescent="0.25">
      <c r="A68" s="222">
        <v>44</v>
      </c>
      <c r="B68" s="24" t="s">
        <v>209</v>
      </c>
      <c r="C68" s="192" t="s">
        <v>205</v>
      </c>
      <c r="D68" s="192">
        <v>1</v>
      </c>
      <c r="E68" s="192">
        <v>0</v>
      </c>
      <c r="F68" s="192">
        <v>0</v>
      </c>
      <c r="G68" s="192">
        <v>0</v>
      </c>
      <c r="H68" s="222">
        <v>0</v>
      </c>
      <c r="I68" s="192">
        <v>0</v>
      </c>
      <c r="J68" s="192">
        <v>0</v>
      </c>
    </row>
    <row r="69" spans="1:10" ht="315" x14ac:dyDescent="0.25">
      <c r="A69" s="192">
        <v>45</v>
      </c>
      <c r="B69" s="24" t="s">
        <v>540</v>
      </c>
      <c r="C69" s="222" t="s">
        <v>157</v>
      </c>
      <c r="D69" s="222">
        <v>100</v>
      </c>
      <c r="E69" s="222">
        <v>100</v>
      </c>
      <c r="F69" s="222">
        <v>100</v>
      </c>
      <c r="G69" s="222">
        <v>100</v>
      </c>
      <c r="H69" s="222" t="s">
        <v>322</v>
      </c>
      <c r="I69" s="222">
        <v>100</v>
      </c>
      <c r="J69" s="222" t="s">
        <v>322</v>
      </c>
    </row>
    <row r="70" spans="1:10" ht="157.5" x14ac:dyDescent="0.25">
      <c r="A70" s="192">
        <v>46</v>
      </c>
      <c r="B70" s="24" t="s">
        <v>306</v>
      </c>
      <c r="C70" s="192" t="s">
        <v>159</v>
      </c>
      <c r="D70" s="192">
        <v>21</v>
      </c>
      <c r="E70" s="192">
        <v>0</v>
      </c>
      <c r="F70" s="192">
        <v>0</v>
      </c>
      <c r="G70" s="192">
        <v>0</v>
      </c>
      <c r="H70" s="192">
        <v>0</v>
      </c>
      <c r="I70" s="192">
        <v>0</v>
      </c>
      <c r="J70" s="192">
        <v>0</v>
      </c>
    </row>
    <row r="71" spans="1:10" ht="189" x14ac:dyDescent="0.25">
      <c r="A71" s="192">
        <v>47</v>
      </c>
      <c r="B71" s="24" t="s">
        <v>307</v>
      </c>
      <c r="C71" s="192" t="s">
        <v>205</v>
      </c>
      <c r="D71" s="192">
        <v>0</v>
      </c>
      <c r="E71" s="192">
        <v>0</v>
      </c>
      <c r="F71" s="192">
        <v>0</v>
      </c>
      <c r="G71" s="192">
        <v>0</v>
      </c>
      <c r="H71" s="192">
        <v>0</v>
      </c>
      <c r="I71" s="192">
        <v>0</v>
      </c>
      <c r="J71" s="192">
        <v>0</v>
      </c>
    </row>
    <row r="72" spans="1:10" ht="330.75" x14ac:dyDescent="0.25">
      <c r="A72" s="192">
        <v>48</v>
      </c>
      <c r="B72" s="24" t="s">
        <v>541</v>
      </c>
      <c r="C72" s="192" t="s">
        <v>205</v>
      </c>
      <c r="D72" s="192">
        <v>1</v>
      </c>
      <c r="E72" s="192">
        <v>0</v>
      </c>
      <c r="F72" s="192">
        <v>0</v>
      </c>
      <c r="G72" s="192">
        <v>0</v>
      </c>
      <c r="H72" s="222">
        <v>0</v>
      </c>
      <c r="I72" s="192">
        <v>0</v>
      </c>
      <c r="J72" s="222">
        <v>0</v>
      </c>
    </row>
    <row r="73" spans="1:10" ht="94.5" x14ac:dyDescent="0.25">
      <c r="A73" s="192">
        <v>49</v>
      </c>
      <c r="B73" s="156" t="s">
        <v>542</v>
      </c>
      <c r="C73" s="192" t="s">
        <v>161</v>
      </c>
      <c r="D73" s="192">
        <v>3</v>
      </c>
      <c r="E73" s="192">
        <v>0</v>
      </c>
      <c r="F73" s="192">
        <v>0</v>
      </c>
      <c r="G73" s="192">
        <v>0</v>
      </c>
      <c r="H73" s="192">
        <v>0</v>
      </c>
      <c r="I73" s="192">
        <v>0</v>
      </c>
      <c r="J73" s="192">
        <v>0</v>
      </c>
    </row>
    <row r="74" spans="1:10" ht="220.5" x14ac:dyDescent="0.25">
      <c r="A74" s="192">
        <v>50</v>
      </c>
      <c r="B74" s="24" t="s">
        <v>543</v>
      </c>
      <c r="C74" s="192" t="s">
        <v>161</v>
      </c>
      <c r="D74" s="192">
        <v>29</v>
      </c>
      <c r="E74" s="192">
        <v>29</v>
      </c>
      <c r="F74" s="192">
        <v>29</v>
      </c>
      <c r="G74" s="192">
        <v>29</v>
      </c>
      <c r="H74" s="192" t="s">
        <v>322</v>
      </c>
      <c r="I74" s="192">
        <v>29</v>
      </c>
      <c r="J74" s="192" t="s">
        <v>322</v>
      </c>
    </row>
    <row r="75" spans="1:10" ht="157.5" x14ac:dyDescent="0.25">
      <c r="A75" s="222">
        <v>51</v>
      </c>
      <c r="B75" s="156" t="s">
        <v>544</v>
      </c>
      <c r="C75" s="222" t="s">
        <v>161</v>
      </c>
      <c r="D75" s="222">
        <v>1756</v>
      </c>
      <c r="E75" s="222">
        <v>1756</v>
      </c>
      <c r="F75" s="222">
        <v>1756</v>
      </c>
      <c r="G75" s="222">
        <v>1756</v>
      </c>
      <c r="H75" s="222" t="s">
        <v>322</v>
      </c>
      <c r="I75" s="222">
        <v>1756</v>
      </c>
      <c r="J75" s="222" t="s">
        <v>322</v>
      </c>
    </row>
    <row r="76" spans="1:10" ht="204.75" x14ac:dyDescent="0.25">
      <c r="A76" s="192">
        <v>52</v>
      </c>
      <c r="B76" s="156" t="s">
        <v>545</v>
      </c>
      <c r="C76" s="222" t="s">
        <v>161</v>
      </c>
      <c r="D76" s="192">
        <v>29</v>
      </c>
      <c r="E76" s="192">
        <v>29</v>
      </c>
      <c r="F76" s="192">
        <v>29</v>
      </c>
      <c r="G76" s="192">
        <v>29</v>
      </c>
      <c r="H76" s="192" t="s">
        <v>322</v>
      </c>
      <c r="I76" s="192">
        <v>29</v>
      </c>
      <c r="J76" s="192" t="s">
        <v>322</v>
      </c>
    </row>
    <row r="77" spans="1:10" x14ac:dyDescent="0.25">
      <c r="A77" s="317" t="s">
        <v>187</v>
      </c>
      <c r="B77" s="317"/>
      <c r="C77" s="317"/>
      <c r="D77" s="317"/>
      <c r="E77" s="317"/>
      <c r="F77" s="317"/>
      <c r="G77" s="317"/>
      <c r="H77" s="317"/>
      <c r="I77" s="317"/>
      <c r="J77" s="317"/>
    </row>
    <row r="78" spans="1:10" ht="94.5" x14ac:dyDescent="0.25">
      <c r="A78" s="192">
        <v>53</v>
      </c>
      <c r="B78" s="24" t="s">
        <v>308</v>
      </c>
      <c r="C78" s="192" t="s">
        <v>205</v>
      </c>
      <c r="D78" s="192">
        <v>2</v>
      </c>
      <c r="E78" s="192">
        <v>2</v>
      </c>
      <c r="F78" s="192">
        <v>2</v>
      </c>
      <c r="G78" s="192">
        <v>2</v>
      </c>
      <c r="H78" s="192" t="s">
        <v>322</v>
      </c>
      <c r="I78" s="192">
        <v>2</v>
      </c>
      <c r="J78" s="192" t="s">
        <v>322</v>
      </c>
    </row>
    <row r="79" spans="1:10" ht="110.25" x14ac:dyDescent="0.25">
      <c r="A79" s="192">
        <v>54</v>
      </c>
      <c r="B79" s="24" t="s">
        <v>428</v>
      </c>
      <c r="C79" s="192" t="s">
        <v>205</v>
      </c>
      <c r="D79" s="222">
        <v>2</v>
      </c>
      <c r="E79" s="222">
        <v>2</v>
      </c>
      <c r="F79" s="222">
        <v>2</v>
      </c>
      <c r="G79" s="222">
        <v>2</v>
      </c>
      <c r="H79" s="222" t="s">
        <v>322</v>
      </c>
      <c r="I79" s="222">
        <v>2</v>
      </c>
      <c r="J79" s="222" t="s">
        <v>322</v>
      </c>
    </row>
    <row r="80" spans="1:10" ht="110.25" x14ac:dyDescent="0.25">
      <c r="A80" s="192">
        <v>55</v>
      </c>
      <c r="B80" s="24" t="s">
        <v>546</v>
      </c>
      <c r="C80" s="192" t="s">
        <v>157</v>
      </c>
      <c r="D80" s="192">
        <v>100</v>
      </c>
      <c r="E80" s="192">
        <v>100</v>
      </c>
      <c r="F80" s="192">
        <v>100</v>
      </c>
      <c r="G80" s="192">
        <v>100</v>
      </c>
      <c r="H80" s="192" t="s">
        <v>322</v>
      </c>
      <c r="I80" s="192">
        <v>100</v>
      </c>
      <c r="J80" s="192" t="s">
        <v>322</v>
      </c>
    </row>
    <row r="81" spans="1:11" ht="315" x14ac:dyDescent="0.25">
      <c r="A81" s="192">
        <v>56</v>
      </c>
      <c r="B81" s="26" t="s">
        <v>429</v>
      </c>
      <c r="C81" s="192" t="s">
        <v>159</v>
      </c>
      <c r="D81" s="192">
        <v>0</v>
      </c>
      <c r="E81" s="192">
        <v>0</v>
      </c>
      <c r="F81" s="192">
        <v>0</v>
      </c>
      <c r="G81" s="192">
        <v>0</v>
      </c>
      <c r="H81" s="192">
        <v>0</v>
      </c>
      <c r="I81" s="192">
        <v>0</v>
      </c>
      <c r="J81" s="192">
        <v>0</v>
      </c>
    </row>
    <row r="82" spans="1:11" ht="110.25" x14ac:dyDescent="0.25">
      <c r="A82" s="192">
        <v>57</v>
      </c>
      <c r="B82" s="24" t="s">
        <v>547</v>
      </c>
      <c r="C82" s="222" t="s">
        <v>157</v>
      </c>
      <c r="D82" s="222">
        <v>100</v>
      </c>
      <c r="E82" s="222">
        <v>100</v>
      </c>
      <c r="F82" s="222">
        <v>100</v>
      </c>
      <c r="G82" s="222">
        <v>100</v>
      </c>
      <c r="H82" s="222" t="s">
        <v>322</v>
      </c>
      <c r="I82" s="222">
        <v>100</v>
      </c>
      <c r="J82" s="222" t="s">
        <v>322</v>
      </c>
    </row>
    <row r="83" spans="1:11" x14ac:dyDescent="0.25">
      <c r="A83" s="317" t="s">
        <v>206</v>
      </c>
      <c r="B83" s="317"/>
      <c r="C83" s="317"/>
      <c r="D83" s="317"/>
      <c r="E83" s="317"/>
      <c r="F83" s="317"/>
      <c r="G83" s="317"/>
      <c r="H83" s="317"/>
      <c r="I83" s="317"/>
      <c r="J83" s="317"/>
    </row>
    <row r="84" spans="1:11" x14ac:dyDescent="0.25">
      <c r="A84" s="315" t="s">
        <v>305</v>
      </c>
      <c r="B84" s="315"/>
      <c r="C84" s="315"/>
      <c r="D84" s="315"/>
      <c r="E84" s="22"/>
      <c r="F84" s="22"/>
      <c r="G84" s="22"/>
      <c r="H84" s="22"/>
      <c r="I84" s="22"/>
      <c r="J84" s="22"/>
    </row>
    <row r="85" spans="1:11" ht="18.75" x14ac:dyDescent="0.3">
      <c r="A85" s="320" t="s">
        <v>189</v>
      </c>
      <c r="B85" s="320"/>
      <c r="C85" s="320"/>
      <c r="D85" s="320"/>
      <c r="E85" s="320"/>
      <c r="F85" s="320"/>
      <c r="G85" s="320"/>
      <c r="H85" s="320"/>
      <c r="I85" s="320"/>
      <c r="J85" s="320"/>
    </row>
    <row r="86" spans="1:11" x14ac:dyDescent="0.25">
      <c r="A86" s="317" t="s">
        <v>379</v>
      </c>
      <c r="B86" s="317"/>
      <c r="C86" s="317"/>
      <c r="D86" s="317"/>
      <c r="E86" s="317"/>
      <c r="F86" s="317"/>
      <c r="G86" s="317"/>
      <c r="H86" s="317"/>
      <c r="I86" s="317"/>
      <c r="J86" s="317"/>
    </row>
    <row r="87" spans="1:11" ht="78.75" x14ac:dyDescent="0.25">
      <c r="A87" s="192">
        <v>58</v>
      </c>
      <c r="B87" s="26" t="s">
        <v>411</v>
      </c>
      <c r="C87" s="192" t="s">
        <v>159</v>
      </c>
      <c r="D87" s="192">
        <v>2840</v>
      </c>
      <c r="E87" s="192">
        <v>1995</v>
      </c>
      <c r="F87" s="192">
        <v>1975</v>
      </c>
      <c r="G87" s="192">
        <v>2238</v>
      </c>
      <c r="H87" s="192"/>
      <c r="I87" s="192">
        <v>2540</v>
      </c>
      <c r="J87" s="192"/>
    </row>
    <row r="88" spans="1:11" ht="110.25" x14ac:dyDescent="0.25">
      <c r="A88" s="197">
        <v>59</v>
      </c>
      <c r="B88" s="22" t="s">
        <v>412</v>
      </c>
      <c r="C88" s="192" t="s">
        <v>159</v>
      </c>
      <c r="D88" s="157">
        <v>1559</v>
      </c>
      <c r="E88" s="157">
        <v>41</v>
      </c>
      <c r="F88" s="157">
        <v>117</v>
      </c>
      <c r="G88" s="157">
        <v>1277</v>
      </c>
      <c r="H88" s="157"/>
      <c r="I88" s="157">
        <v>1278</v>
      </c>
      <c r="J88" s="157"/>
    </row>
    <row r="89" spans="1:11" ht="236.25" x14ac:dyDescent="0.25">
      <c r="A89" s="197">
        <v>60</v>
      </c>
      <c r="B89" s="156" t="s">
        <v>210</v>
      </c>
      <c r="C89" s="192" t="s">
        <v>159</v>
      </c>
      <c r="D89" s="192">
        <v>0</v>
      </c>
      <c r="E89" s="192">
        <v>0</v>
      </c>
      <c r="F89" s="192">
        <v>0</v>
      </c>
      <c r="G89" s="192">
        <v>0</v>
      </c>
      <c r="H89" s="22"/>
      <c r="I89" s="192">
        <v>0</v>
      </c>
      <c r="J89" s="22"/>
    </row>
    <row r="90" spans="1:11" ht="204.75" x14ac:dyDescent="0.25">
      <c r="A90" s="196">
        <v>61</v>
      </c>
      <c r="B90" s="156" t="s">
        <v>413</v>
      </c>
      <c r="C90" s="192" t="s">
        <v>161</v>
      </c>
      <c r="D90" s="192">
        <v>15</v>
      </c>
      <c r="E90" s="192">
        <v>2</v>
      </c>
      <c r="F90" s="192">
        <v>2</v>
      </c>
      <c r="G90" s="192">
        <v>6</v>
      </c>
      <c r="H90" s="22"/>
      <c r="I90" s="192">
        <v>7</v>
      </c>
      <c r="J90" s="22"/>
    </row>
    <row r="91" spans="1:11" ht="94.5" x14ac:dyDescent="0.25">
      <c r="A91" s="196">
        <v>62</v>
      </c>
      <c r="B91" s="156" t="s">
        <v>414</v>
      </c>
      <c r="C91" s="192" t="s">
        <v>161</v>
      </c>
      <c r="D91" s="192">
        <v>9</v>
      </c>
      <c r="E91" s="192">
        <v>1</v>
      </c>
      <c r="F91" s="192">
        <v>1</v>
      </c>
      <c r="G91" s="192">
        <v>2</v>
      </c>
      <c r="H91" s="22"/>
      <c r="I91" s="192">
        <v>4</v>
      </c>
      <c r="J91" s="22"/>
    </row>
    <row r="92" spans="1:11" ht="157.5" x14ac:dyDescent="0.25">
      <c r="A92" s="196">
        <v>63</v>
      </c>
      <c r="B92" s="156" t="s">
        <v>416</v>
      </c>
      <c r="C92" s="192" t="s">
        <v>159</v>
      </c>
      <c r="D92" s="192">
        <v>384</v>
      </c>
      <c r="E92" s="192">
        <v>383</v>
      </c>
      <c r="F92" s="192">
        <v>383</v>
      </c>
      <c r="G92" s="192">
        <v>383</v>
      </c>
      <c r="H92" s="192"/>
      <c r="I92" s="192">
        <v>384</v>
      </c>
      <c r="J92" s="22"/>
    </row>
    <row r="93" spans="1:11" ht="126" x14ac:dyDescent="0.25">
      <c r="A93" s="196">
        <v>64</v>
      </c>
      <c r="B93" s="156" t="s">
        <v>415</v>
      </c>
      <c r="C93" s="192" t="s">
        <v>159</v>
      </c>
      <c r="D93" s="192">
        <v>5</v>
      </c>
      <c r="E93" s="192">
        <v>0</v>
      </c>
      <c r="F93" s="192">
        <v>1</v>
      </c>
      <c r="G93" s="192">
        <v>1</v>
      </c>
      <c r="H93" s="192"/>
      <c r="I93" s="192">
        <v>2</v>
      </c>
      <c r="J93" s="22"/>
    </row>
    <row r="94" spans="1:11" ht="346.5" x14ac:dyDescent="0.25">
      <c r="A94" s="196">
        <v>65</v>
      </c>
      <c r="B94" s="22" t="s">
        <v>469</v>
      </c>
      <c r="C94" s="22" t="s">
        <v>159</v>
      </c>
      <c r="D94" s="192">
        <v>0</v>
      </c>
      <c r="E94" s="192">
        <v>0</v>
      </c>
      <c r="F94" s="192">
        <v>0</v>
      </c>
      <c r="G94" s="192">
        <v>0</v>
      </c>
      <c r="H94" s="192"/>
      <c r="I94" s="192">
        <v>0</v>
      </c>
      <c r="J94" s="192"/>
    </row>
    <row r="95" spans="1:11" x14ac:dyDescent="0.25">
      <c r="A95" s="317" t="s">
        <v>190</v>
      </c>
      <c r="B95" s="317"/>
      <c r="C95" s="317"/>
      <c r="D95" s="317"/>
      <c r="E95" s="317"/>
      <c r="F95" s="317"/>
      <c r="G95" s="317"/>
      <c r="H95" s="317"/>
      <c r="I95" s="317"/>
      <c r="J95" s="317"/>
    </row>
    <row r="96" spans="1:11" ht="78.75" x14ac:dyDescent="0.25">
      <c r="A96" s="192">
        <v>66</v>
      </c>
      <c r="B96" s="26" t="s">
        <v>417</v>
      </c>
      <c r="C96" s="26" t="s">
        <v>159</v>
      </c>
      <c r="D96" s="192">
        <v>190</v>
      </c>
      <c r="E96" s="192">
        <v>0</v>
      </c>
      <c r="F96" s="192">
        <v>0</v>
      </c>
      <c r="G96" s="192">
        <v>90</v>
      </c>
      <c r="H96" s="192"/>
      <c r="I96" s="192">
        <v>190</v>
      </c>
      <c r="J96" s="192"/>
      <c r="K96" s="14">
        <v>1</v>
      </c>
    </row>
    <row r="97" spans="1:10" ht="47.25" x14ac:dyDescent="0.25">
      <c r="A97" s="192">
        <v>67</v>
      </c>
      <c r="B97" s="26" t="s">
        <v>418</v>
      </c>
      <c r="C97" s="26" t="s">
        <v>159</v>
      </c>
      <c r="D97" s="192">
        <v>1290</v>
      </c>
      <c r="E97" s="192">
        <v>0</v>
      </c>
      <c r="F97" s="192">
        <v>0</v>
      </c>
      <c r="G97" s="192">
        <v>1000</v>
      </c>
      <c r="H97" s="192"/>
      <c r="I97" s="192">
        <v>1290</v>
      </c>
      <c r="J97" s="192"/>
    </row>
    <row r="98" spans="1:10" ht="63" x14ac:dyDescent="0.25">
      <c r="A98" s="192">
        <v>68</v>
      </c>
      <c r="B98" s="26" t="s">
        <v>419</v>
      </c>
      <c r="C98" s="26" t="s">
        <v>159</v>
      </c>
      <c r="D98" s="192">
        <v>3130</v>
      </c>
      <c r="E98" s="240">
        <v>0</v>
      </c>
      <c r="F98" s="240">
        <v>0</v>
      </c>
      <c r="G98" s="192">
        <v>3130</v>
      </c>
      <c r="H98" s="192"/>
      <c r="I98" s="192">
        <v>3130</v>
      </c>
      <c r="J98" s="192"/>
    </row>
    <row r="99" spans="1:10" ht="78.75" x14ac:dyDescent="0.25">
      <c r="A99" s="192">
        <v>69</v>
      </c>
      <c r="B99" s="26" t="s">
        <v>420</v>
      </c>
      <c r="C99" s="26" t="s">
        <v>159</v>
      </c>
      <c r="D99" s="192">
        <v>600</v>
      </c>
      <c r="E99" s="192">
        <v>20</v>
      </c>
      <c r="F99" s="192">
        <v>20</v>
      </c>
      <c r="G99" s="192">
        <v>350</v>
      </c>
      <c r="H99" s="192"/>
      <c r="I99" s="192">
        <v>600</v>
      </c>
      <c r="J99" s="192"/>
    </row>
    <row r="100" spans="1:10" x14ac:dyDescent="0.25">
      <c r="A100" s="315" t="s">
        <v>305</v>
      </c>
      <c r="B100" s="315"/>
      <c r="C100" s="315"/>
      <c r="D100" s="315"/>
      <c r="E100" s="315"/>
      <c r="F100" s="315"/>
      <c r="G100" s="315"/>
      <c r="H100" s="315"/>
      <c r="I100" s="315"/>
      <c r="J100" s="315"/>
    </row>
    <row r="101" spans="1:10" x14ac:dyDescent="0.25">
      <c r="A101" s="317" t="s">
        <v>192</v>
      </c>
      <c r="B101" s="317"/>
      <c r="C101" s="317"/>
      <c r="D101" s="317"/>
      <c r="E101" s="317"/>
      <c r="F101" s="317"/>
      <c r="G101" s="317"/>
      <c r="H101" s="317"/>
      <c r="I101" s="317"/>
      <c r="J101" s="317"/>
    </row>
    <row r="102" spans="1:10" ht="141.75" x14ac:dyDescent="0.25">
      <c r="A102" s="192">
        <v>70</v>
      </c>
      <c r="B102" s="24" t="s">
        <v>211</v>
      </c>
      <c r="C102" s="192" t="s">
        <v>159</v>
      </c>
      <c r="D102" s="192">
        <v>0</v>
      </c>
      <c r="E102" s="192">
        <v>0</v>
      </c>
      <c r="F102" s="192">
        <v>0</v>
      </c>
      <c r="G102" s="192">
        <v>0</v>
      </c>
      <c r="H102" s="22"/>
      <c r="I102" s="192">
        <v>0</v>
      </c>
      <c r="J102" s="22"/>
    </row>
    <row r="103" spans="1:10" x14ac:dyDescent="0.25">
      <c r="A103" s="317" t="s">
        <v>309</v>
      </c>
      <c r="B103" s="317"/>
      <c r="C103" s="317"/>
      <c r="D103" s="317"/>
      <c r="E103" s="317"/>
      <c r="F103" s="317"/>
      <c r="G103" s="317"/>
      <c r="H103" s="317"/>
      <c r="I103" s="317"/>
      <c r="J103" s="317"/>
    </row>
    <row r="104" spans="1:10" x14ac:dyDescent="0.25">
      <c r="A104" s="315" t="s">
        <v>305</v>
      </c>
      <c r="B104" s="315"/>
      <c r="C104" s="315"/>
      <c r="D104" s="315"/>
      <c r="E104" s="22"/>
      <c r="F104" s="22"/>
      <c r="G104" s="22"/>
      <c r="H104" s="22"/>
      <c r="I104" s="22"/>
      <c r="J104" s="22"/>
    </row>
    <row r="105" spans="1:10" x14ac:dyDescent="0.25">
      <c r="A105" s="317" t="s">
        <v>215</v>
      </c>
      <c r="B105" s="317"/>
      <c r="C105" s="317"/>
      <c r="D105" s="317"/>
      <c r="E105" s="317"/>
      <c r="F105" s="317"/>
      <c r="G105" s="317"/>
      <c r="H105" s="317"/>
      <c r="I105" s="317"/>
      <c r="J105" s="317"/>
    </row>
    <row r="106" spans="1:10" ht="78.75" x14ac:dyDescent="0.25">
      <c r="A106" s="192">
        <v>71</v>
      </c>
      <c r="B106" s="26" t="s">
        <v>470</v>
      </c>
      <c r="C106" s="26" t="s">
        <v>161</v>
      </c>
      <c r="D106" s="192">
        <v>5</v>
      </c>
      <c r="E106" s="192">
        <v>0</v>
      </c>
      <c r="F106" s="192">
        <v>0</v>
      </c>
      <c r="G106" s="192">
        <v>5</v>
      </c>
      <c r="H106" s="192"/>
      <c r="I106" s="192">
        <v>5</v>
      </c>
      <c r="J106" s="192"/>
    </row>
    <row r="107" spans="1:10" x14ac:dyDescent="0.25">
      <c r="A107" s="315" t="s">
        <v>305</v>
      </c>
      <c r="B107" s="315"/>
      <c r="C107" s="315"/>
      <c r="D107" s="315"/>
      <c r="E107" s="22"/>
      <c r="F107" s="22"/>
      <c r="G107" s="22"/>
      <c r="H107" s="22"/>
      <c r="I107" s="22"/>
      <c r="J107" s="22"/>
    </row>
    <row r="108" spans="1:10" x14ac:dyDescent="0.25">
      <c r="A108" s="318" t="s">
        <v>191</v>
      </c>
      <c r="B108" s="318"/>
      <c r="C108" s="318"/>
      <c r="D108" s="318"/>
      <c r="E108" s="318"/>
      <c r="F108" s="318"/>
      <c r="G108" s="318"/>
      <c r="H108" s="318"/>
      <c r="I108" s="318"/>
      <c r="J108" s="318"/>
    </row>
    <row r="109" spans="1:10" x14ac:dyDescent="0.25">
      <c r="A109" s="315" t="s">
        <v>305</v>
      </c>
      <c r="B109" s="315"/>
      <c r="C109" s="315"/>
      <c r="D109" s="315"/>
      <c r="E109" s="22"/>
      <c r="F109" s="22"/>
      <c r="G109" s="22"/>
      <c r="H109" s="22"/>
      <c r="I109" s="22"/>
      <c r="J109" s="22"/>
    </row>
    <row r="110" spans="1:10" ht="18.75" x14ac:dyDescent="0.3">
      <c r="A110" s="320" t="s">
        <v>193</v>
      </c>
      <c r="B110" s="320"/>
      <c r="C110" s="320"/>
      <c r="D110" s="320"/>
      <c r="E110" s="320"/>
      <c r="F110" s="320"/>
      <c r="G110" s="320"/>
      <c r="H110" s="320"/>
      <c r="I110" s="320"/>
      <c r="J110" s="320"/>
    </row>
    <row r="111" spans="1:10" x14ac:dyDescent="0.25">
      <c r="A111" s="317" t="s">
        <v>380</v>
      </c>
      <c r="B111" s="317"/>
      <c r="C111" s="317"/>
      <c r="D111" s="317"/>
      <c r="E111" s="317"/>
      <c r="F111" s="317"/>
      <c r="G111" s="317"/>
      <c r="H111" s="317"/>
      <c r="I111" s="317"/>
      <c r="J111" s="317"/>
    </row>
    <row r="112" spans="1:10" ht="78.75" x14ac:dyDescent="0.25">
      <c r="A112" s="192">
        <v>72</v>
      </c>
      <c r="B112" s="22" t="s">
        <v>404</v>
      </c>
      <c r="C112" s="192" t="s">
        <v>161</v>
      </c>
      <c r="D112" s="192">
        <v>790</v>
      </c>
      <c r="E112" s="192">
        <v>198</v>
      </c>
      <c r="F112" s="192">
        <v>198</v>
      </c>
      <c r="G112" s="192">
        <v>395</v>
      </c>
      <c r="H112" s="192"/>
      <c r="I112" s="192">
        <v>593</v>
      </c>
      <c r="J112" s="22"/>
    </row>
    <row r="113" spans="1:11" ht="47.25" x14ac:dyDescent="0.25">
      <c r="A113" s="157">
        <v>73</v>
      </c>
      <c r="B113" s="22" t="s">
        <v>479</v>
      </c>
      <c r="C113" s="192" t="s">
        <v>161</v>
      </c>
      <c r="D113" s="192">
        <v>0</v>
      </c>
      <c r="E113" s="192">
        <v>0</v>
      </c>
      <c r="F113" s="192">
        <v>0</v>
      </c>
      <c r="G113" s="192">
        <v>0</v>
      </c>
      <c r="H113" s="192"/>
      <c r="I113" s="192">
        <v>0</v>
      </c>
      <c r="J113" s="192"/>
    </row>
    <row r="114" spans="1:11" ht="78.75" x14ac:dyDescent="0.25">
      <c r="A114" s="157">
        <v>74</v>
      </c>
      <c r="B114" s="22" t="s">
        <v>476</v>
      </c>
      <c r="C114" s="209" t="s">
        <v>161</v>
      </c>
      <c r="D114" s="157">
        <v>1</v>
      </c>
      <c r="E114" s="157">
        <v>0</v>
      </c>
      <c r="F114" s="157">
        <v>0</v>
      </c>
      <c r="G114" s="157">
        <v>0</v>
      </c>
      <c r="H114" s="157"/>
      <c r="I114" s="157">
        <v>0</v>
      </c>
      <c r="J114" s="157"/>
    </row>
    <row r="115" spans="1:11" ht="126" x14ac:dyDescent="0.25">
      <c r="A115" s="157">
        <v>75</v>
      </c>
      <c r="B115" s="22" t="s">
        <v>477</v>
      </c>
      <c r="C115" s="192" t="s">
        <v>161</v>
      </c>
      <c r="D115" s="209">
        <v>0</v>
      </c>
      <c r="E115" s="209">
        <v>0</v>
      </c>
      <c r="F115" s="209">
        <v>0</v>
      </c>
      <c r="G115" s="209">
        <v>0</v>
      </c>
      <c r="H115" s="209"/>
      <c r="I115" s="209">
        <v>0</v>
      </c>
      <c r="J115" s="192"/>
    </row>
    <row r="116" spans="1:11" x14ac:dyDescent="0.25">
      <c r="A116" s="317" t="s">
        <v>381</v>
      </c>
      <c r="B116" s="317"/>
      <c r="C116" s="317"/>
      <c r="D116" s="317"/>
      <c r="E116" s="317"/>
      <c r="F116" s="317"/>
      <c r="G116" s="317"/>
      <c r="H116" s="317"/>
      <c r="I116" s="317"/>
      <c r="J116" s="317"/>
    </row>
    <row r="117" spans="1:11" ht="346.5" x14ac:dyDescent="0.25">
      <c r="A117" s="192">
        <v>76</v>
      </c>
      <c r="B117" s="26" t="s">
        <v>478</v>
      </c>
      <c r="C117" s="192" t="s">
        <v>157</v>
      </c>
      <c r="D117" s="192">
        <v>100</v>
      </c>
      <c r="E117" s="192">
        <v>0</v>
      </c>
      <c r="F117" s="192">
        <v>0</v>
      </c>
      <c r="G117" s="192">
        <v>0</v>
      </c>
      <c r="H117" s="192"/>
      <c r="I117" s="192">
        <v>0</v>
      </c>
      <c r="J117" s="192"/>
    </row>
    <row r="118" spans="1:11" ht="78.75" x14ac:dyDescent="0.25">
      <c r="A118" s="192">
        <v>77</v>
      </c>
      <c r="B118" s="26" t="s">
        <v>409</v>
      </c>
      <c r="C118" s="192" t="s">
        <v>161</v>
      </c>
      <c r="D118" s="192">
        <v>0</v>
      </c>
      <c r="E118" s="192">
        <v>0</v>
      </c>
      <c r="F118" s="192">
        <v>0</v>
      </c>
      <c r="G118" s="192">
        <v>0</v>
      </c>
      <c r="H118" s="192"/>
      <c r="I118" s="192">
        <v>0</v>
      </c>
      <c r="J118" s="192"/>
    </row>
    <row r="119" spans="1:11" x14ac:dyDescent="0.25">
      <c r="A119" s="314" t="s">
        <v>305</v>
      </c>
      <c r="B119" s="314"/>
      <c r="C119" s="314"/>
      <c r="D119" s="314"/>
      <c r="E119" s="314"/>
      <c r="F119" s="314"/>
      <c r="G119" s="314"/>
      <c r="H119" s="314"/>
      <c r="I119" s="314"/>
      <c r="J119" s="314"/>
    </row>
    <row r="120" spans="1:11" x14ac:dyDescent="0.25">
      <c r="A120" s="317" t="s">
        <v>194</v>
      </c>
      <c r="B120" s="317"/>
      <c r="C120" s="317"/>
      <c r="D120" s="317"/>
      <c r="E120" s="317"/>
      <c r="F120" s="317"/>
      <c r="G120" s="317"/>
      <c r="H120" s="317"/>
      <c r="I120" s="317"/>
      <c r="J120" s="317"/>
      <c r="K120" s="137"/>
    </row>
    <row r="121" spans="1:11" x14ac:dyDescent="0.25">
      <c r="A121" s="314" t="s">
        <v>305</v>
      </c>
      <c r="B121" s="314"/>
      <c r="C121" s="314"/>
      <c r="D121" s="314"/>
      <c r="E121" s="314"/>
      <c r="F121" s="314"/>
      <c r="G121" s="314"/>
      <c r="H121" s="314"/>
      <c r="I121" s="314"/>
      <c r="J121" s="314"/>
      <c r="K121" s="137"/>
    </row>
    <row r="122" spans="1:11" ht="18.75" x14ac:dyDescent="0.25">
      <c r="A122" s="316" t="s">
        <v>310</v>
      </c>
      <c r="B122" s="316"/>
      <c r="C122" s="316"/>
      <c r="D122" s="316"/>
      <c r="E122" s="316"/>
      <c r="F122" s="316"/>
      <c r="G122" s="316"/>
      <c r="H122" s="316"/>
      <c r="I122" s="316"/>
      <c r="J122" s="316"/>
      <c r="K122" s="137"/>
    </row>
    <row r="123" spans="1:11" x14ac:dyDescent="0.25">
      <c r="A123" s="317" t="s">
        <v>311</v>
      </c>
      <c r="B123" s="317"/>
      <c r="C123" s="317"/>
      <c r="D123" s="317"/>
      <c r="E123" s="317"/>
      <c r="F123" s="317"/>
      <c r="G123" s="317"/>
      <c r="H123" s="317"/>
      <c r="I123" s="317"/>
      <c r="J123" s="317"/>
    </row>
    <row r="124" spans="1:11" ht="204.75" x14ac:dyDescent="0.25">
      <c r="A124" s="192">
        <v>78</v>
      </c>
      <c r="B124" s="26" t="s">
        <v>277</v>
      </c>
      <c r="C124" s="192" t="s">
        <v>553</v>
      </c>
      <c r="D124" s="192">
        <v>2500</v>
      </c>
      <c r="E124" s="192">
        <v>2500</v>
      </c>
      <c r="F124" s="192">
        <v>250</v>
      </c>
      <c r="G124" s="192">
        <v>1000</v>
      </c>
      <c r="H124" s="192"/>
      <c r="I124" s="237">
        <v>1750</v>
      </c>
      <c r="J124" s="192"/>
    </row>
    <row r="125" spans="1:11" ht="47.25" x14ac:dyDescent="0.25">
      <c r="A125" s="192">
        <v>79</v>
      </c>
      <c r="B125" s="26" t="s">
        <v>554</v>
      </c>
      <c r="C125" s="192" t="s">
        <v>555</v>
      </c>
      <c r="D125" s="192">
        <v>1.2</v>
      </c>
      <c r="E125" s="192">
        <v>0.3</v>
      </c>
      <c r="F125" s="192">
        <v>0.3</v>
      </c>
      <c r="G125" s="192">
        <v>0.6</v>
      </c>
      <c r="H125" s="192"/>
      <c r="I125" s="192">
        <v>0.9</v>
      </c>
      <c r="J125" s="192"/>
    </row>
    <row r="126" spans="1:11" x14ac:dyDescent="0.25">
      <c r="A126" s="317" t="s">
        <v>276</v>
      </c>
      <c r="B126" s="317"/>
      <c r="C126" s="317"/>
      <c r="D126" s="317"/>
      <c r="E126" s="317"/>
      <c r="F126" s="317"/>
      <c r="G126" s="317"/>
      <c r="H126" s="317"/>
      <c r="I126" s="317"/>
      <c r="J126" s="317"/>
    </row>
    <row r="127" spans="1:11" ht="63" x14ac:dyDescent="0.25">
      <c r="A127" s="192">
        <v>80</v>
      </c>
      <c r="B127" s="26" t="s">
        <v>278</v>
      </c>
      <c r="C127" s="192" t="s">
        <v>279</v>
      </c>
      <c r="D127" s="192">
        <v>50.1</v>
      </c>
      <c r="E127" s="192">
        <v>0</v>
      </c>
      <c r="F127" s="192">
        <v>0</v>
      </c>
      <c r="G127" s="192">
        <v>0</v>
      </c>
      <c r="H127" s="192"/>
      <c r="I127" s="192">
        <v>50.1</v>
      </c>
      <c r="J127" s="192"/>
    </row>
    <row r="128" spans="1:11" x14ac:dyDescent="0.25">
      <c r="A128" s="317" t="s">
        <v>373</v>
      </c>
      <c r="B128" s="317"/>
      <c r="C128" s="317"/>
      <c r="D128" s="317"/>
      <c r="E128" s="317"/>
      <c r="F128" s="317"/>
      <c r="G128" s="317"/>
      <c r="H128" s="317"/>
      <c r="I128" s="317"/>
      <c r="J128" s="317"/>
    </row>
    <row r="129" spans="1:10" ht="47.25" x14ac:dyDescent="0.25">
      <c r="A129" s="192">
        <v>81</v>
      </c>
      <c r="B129" s="24" t="s">
        <v>280</v>
      </c>
      <c r="C129" s="24" t="s">
        <v>281</v>
      </c>
      <c r="D129" s="192">
        <v>300</v>
      </c>
      <c r="E129" s="192">
        <v>50</v>
      </c>
      <c r="F129" s="192">
        <v>32</v>
      </c>
      <c r="G129" s="192">
        <v>200</v>
      </c>
      <c r="H129" s="192"/>
      <c r="I129" s="192">
        <v>250</v>
      </c>
      <c r="J129" s="24"/>
    </row>
    <row r="130" spans="1:10" ht="18.75" x14ac:dyDescent="0.25">
      <c r="A130" s="316" t="s">
        <v>317</v>
      </c>
      <c r="B130" s="321"/>
      <c r="C130" s="321"/>
      <c r="D130" s="321"/>
      <c r="E130" s="321"/>
      <c r="F130" s="321"/>
      <c r="G130" s="321"/>
      <c r="H130" s="321"/>
      <c r="I130" s="321"/>
      <c r="J130" s="321"/>
    </row>
    <row r="131" spans="1:10" x14ac:dyDescent="0.25">
      <c r="A131" s="317" t="s">
        <v>318</v>
      </c>
      <c r="B131" s="317"/>
      <c r="C131" s="317"/>
      <c r="D131" s="317"/>
      <c r="E131" s="317"/>
      <c r="F131" s="317"/>
      <c r="G131" s="317"/>
      <c r="H131" s="317"/>
      <c r="I131" s="317"/>
      <c r="J131" s="317"/>
    </row>
    <row r="132" spans="1:10" ht="31.5" x14ac:dyDescent="0.25">
      <c r="A132" s="192">
        <v>82</v>
      </c>
      <c r="B132" s="26" t="s">
        <v>391</v>
      </c>
      <c r="C132" s="192" t="s">
        <v>161</v>
      </c>
      <c r="D132" s="192">
        <v>0</v>
      </c>
      <c r="E132" s="192">
        <v>0</v>
      </c>
      <c r="F132" s="192">
        <v>0</v>
      </c>
      <c r="G132" s="192">
        <v>0</v>
      </c>
      <c r="H132" s="192"/>
      <c r="I132" s="192">
        <v>0</v>
      </c>
      <c r="J132" s="194"/>
    </row>
    <row r="133" spans="1:10" ht="78.75" x14ac:dyDescent="0.25">
      <c r="A133" s="192">
        <v>83</v>
      </c>
      <c r="B133" s="26" t="s">
        <v>392</v>
      </c>
      <c r="C133" s="192" t="s">
        <v>161</v>
      </c>
      <c r="D133" s="192">
        <v>60</v>
      </c>
      <c r="E133" s="192">
        <v>0</v>
      </c>
      <c r="F133" s="192">
        <v>0</v>
      </c>
      <c r="G133" s="192">
        <v>20</v>
      </c>
      <c r="H133" s="192"/>
      <c r="I133" s="192">
        <v>40</v>
      </c>
      <c r="J133" s="194"/>
    </row>
    <row r="134" spans="1:10" ht="47.25" x14ac:dyDescent="0.25">
      <c r="A134" s="192">
        <v>84</v>
      </c>
      <c r="B134" s="26" t="s">
        <v>556</v>
      </c>
      <c r="C134" s="192" t="s">
        <v>161</v>
      </c>
      <c r="D134" s="192">
        <v>40</v>
      </c>
      <c r="E134" s="192">
        <v>10</v>
      </c>
      <c r="F134" s="192">
        <v>11</v>
      </c>
      <c r="G134" s="192">
        <v>20</v>
      </c>
      <c r="H134" s="192"/>
      <c r="I134" s="192">
        <v>30</v>
      </c>
      <c r="J134" s="194"/>
    </row>
    <row r="135" spans="1:10" x14ac:dyDescent="0.25">
      <c r="A135" s="317" t="s">
        <v>430</v>
      </c>
      <c r="B135" s="317"/>
      <c r="C135" s="317"/>
      <c r="D135" s="317"/>
      <c r="E135" s="317"/>
      <c r="F135" s="317"/>
      <c r="G135" s="317"/>
      <c r="H135" s="317"/>
      <c r="I135" s="317"/>
      <c r="J135" s="317"/>
    </row>
    <row r="136" spans="1:10" ht="141.75" x14ac:dyDescent="0.25">
      <c r="A136" s="192">
        <v>85</v>
      </c>
      <c r="B136" s="26" t="s">
        <v>557</v>
      </c>
      <c r="C136" s="192" t="s">
        <v>161</v>
      </c>
      <c r="D136" s="192">
        <v>0</v>
      </c>
      <c r="E136" s="192">
        <v>0</v>
      </c>
      <c r="F136" s="192">
        <v>0</v>
      </c>
      <c r="G136" s="192">
        <v>0</v>
      </c>
      <c r="H136" s="192"/>
      <c r="I136" s="192">
        <v>0</v>
      </c>
      <c r="J136" s="194"/>
    </row>
    <row r="137" spans="1:10" ht="110.25" x14ac:dyDescent="0.25">
      <c r="A137" s="192">
        <v>86</v>
      </c>
      <c r="B137" s="26" t="s">
        <v>394</v>
      </c>
      <c r="C137" s="192" t="s">
        <v>161</v>
      </c>
      <c r="D137" s="192">
        <v>0</v>
      </c>
      <c r="E137" s="192">
        <v>0</v>
      </c>
      <c r="F137" s="192">
        <v>0</v>
      </c>
      <c r="G137" s="192">
        <v>0</v>
      </c>
      <c r="H137" s="192"/>
      <c r="I137" s="192">
        <v>0</v>
      </c>
      <c r="J137" s="194"/>
    </row>
    <row r="138" spans="1:10" ht="78.75" x14ac:dyDescent="0.25">
      <c r="A138" s="234">
        <v>87</v>
      </c>
      <c r="B138" s="26" t="s">
        <v>558</v>
      </c>
      <c r="C138" s="234" t="s">
        <v>161</v>
      </c>
      <c r="D138" s="234">
        <v>0</v>
      </c>
      <c r="E138" s="234">
        <v>0</v>
      </c>
      <c r="F138" s="234">
        <v>0</v>
      </c>
      <c r="G138" s="234">
        <v>0</v>
      </c>
      <c r="H138" s="234"/>
      <c r="I138" s="234">
        <v>0</v>
      </c>
      <c r="J138" s="235"/>
    </row>
    <row r="139" spans="1:10" ht="110.25" x14ac:dyDescent="0.25">
      <c r="A139" s="234">
        <v>88</v>
      </c>
      <c r="B139" s="26" t="s">
        <v>559</v>
      </c>
      <c r="C139" s="234" t="s">
        <v>161</v>
      </c>
      <c r="D139" s="234">
        <v>40</v>
      </c>
      <c r="E139" s="234">
        <v>0</v>
      </c>
      <c r="F139" s="234">
        <v>0</v>
      </c>
      <c r="G139" s="234">
        <v>30</v>
      </c>
      <c r="H139" s="234"/>
      <c r="I139" s="234">
        <v>40</v>
      </c>
      <c r="J139" s="235"/>
    </row>
    <row r="140" spans="1:10" ht="47.25" x14ac:dyDescent="0.25">
      <c r="A140" s="192">
        <v>89</v>
      </c>
      <c r="B140" s="26" t="s">
        <v>395</v>
      </c>
      <c r="C140" s="192" t="s">
        <v>161</v>
      </c>
      <c r="D140" s="192">
        <v>2</v>
      </c>
      <c r="E140" s="192">
        <v>0</v>
      </c>
      <c r="F140" s="192">
        <v>0</v>
      </c>
      <c r="G140" s="192">
        <v>0</v>
      </c>
      <c r="H140" s="192"/>
      <c r="I140" s="192">
        <v>2</v>
      </c>
      <c r="J140" s="194"/>
    </row>
    <row r="141" spans="1:10" x14ac:dyDescent="0.25">
      <c r="A141" s="317" t="s">
        <v>393</v>
      </c>
      <c r="B141" s="317"/>
      <c r="C141" s="317"/>
      <c r="D141" s="317"/>
      <c r="E141" s="317"/>
      <c r="F141" s="317"/>
      <c r="G141" s="317"/>
      <c r="H141" s="317"/>
      <c r="I141" s="317"/>
      <c r="J141" s="317"/>
    </row>
    <row r="142" spans="1:10" ht="78.75" x14ac:dyDescent="0.25">
      <c r="A142" s="192">
        <v>90</v>
      </c>
      <c r="B142" s="26" t="s">
        <v>396</v>
      </c>
      <c r="C142" s="192" t="s">
        <v>397</v>
      </c>
      <c r="D142" s="192">
        <v>250</v>
      </c>
      <c r="E142" s="192">
        <v>0</v>
      </c>
      <c r="F142" s="192">
        <v>0</v>
      </c>
      <c r="G142" s="192">
        <v>0</v>
      </c>
      <c r="H142" s="192"/>
      <c r="I142" s="192">
        <v>250</v>
      </c>
      <c r="J142" s="194"/>
    </row>
    <row r="143" spans="1:10" x14ac:dyDescent="0.25">
      <c r="A143" s="317" t="s">
        <v>431</v>
      </c>
      <c r="B143" s="317"/>
      <c r="C143" s="317"/>
      <c r="D143" s="317"/>
      <c r="E143" s="317"/>
      <c r="F143" s="317"/>
      <c r="G143" s="317"/>
      <c r="H143" s="317"/>
      <c r="I143" s="317"/>
      <c r="J143" s="317"/>
    </row>
    <row r="144" spans="1:10" ht="47.25" x14ac:dyDescent="0.25">
      <c r="A144" s="192">
        <v>91</v>
      </c>
      <c r="B144" s="26" t="s">
        <v>560</v>
      </c>
      <c r="C144" s="234" t="s">
        <v>161</v>
      </c>
      <c r="D144" s="192">
        <v>1</v>
      </c>
      <c r="E144" s="192">
        <v>0</v>
      </c>
      <c r="F144" s="192">
        <v>0</v>
      </c>
      <c r="G144" s="192">
        <v>0</v>
      </c>
      <c r="H144" s="192"/>
      <c r="I144" s="192">
        <v>0</v>
      </c>
      <c r="J144" s="194"/>
    </row>
    <row r="145" spans="1:10" ht="78.75" x14ac:dyDescent="0.25">
      <c r="A145" s="192">
        <v>92</v>
      </c>
      <c r="B145" s="26" t="s">
        <v>561</v>
      </c>
      <c r="C145" s="192" t="s">
        <v>161</v>
      </c>
      <c r="D145" s="192">
        <v>0</v>
      </c>
      <c r="E145" s="192">
        <v>0</v>
      </c>
      <c r="F145" s="192">
        <v>0</v>
      </c>
      <c r="G145" s="192">
        <v>0</v>
      </c>
      <c r="H145" s="192"/>
      <c r="I145" s="192">
        <v>0</v>
      </c>
      <c r="J145" s="194"/>
    </row>
    <row r="146" spans="1:10" ht="46.5" customHeight="1" x14ac:dyDescent="0.25">
      <c r="A146" s="316" t="s">
        <v>242</v>
      </c>
      <c r="B146" s="321"/>
      <c r="C146" s="321"/>
      <c r="D146" s="321"/>
      <c r="E146" s="321"/>
      <c r="F146" s="321"/>
      <c r="G146" s="321"/>
      <c r="H146" s="321"/>
      <c r="I146" s="321"/>
      <c r="J146" s="321"/>
    </row>
    <row r="147" spans="1:10" x14ac:dyDescent="0.25">
      <c r="A147" s="317" t="s">
        <v>382</v>
      </c>
      <c r="B147" s="324"/>
      <c r="C147" s="324"/>
      <c r="D147" s="324"/>
      <c r="E147" s="324"/>
      <c r="F147" s="324"/>
      <c r="G147" s="324"/>
      <c r="H147" s="324"/>
      <c r="I147" s="324"/>
      <c r="J147" s="324"/>
    </row>
    <row r="148" spans="1:10" ht="78.75" x14ac:dyDescent="0.25">
      <c r="A148" s="192">
        <v>93</v>
      </c>
      <c r="B148" s="163" t="s">
        <v>548</v>
      </c>
      <c r="C148" s="232" t="s">
        <v>161</v>
      </c>
      <c r="D148" s="192">
        <v>330</v>
      </c>
      <c r="E148" s="192">
        <v>31</v>
      </c>
      <c r="F148" s="192">
        <v>31</v>
      </c>
      <c r="G148" s="192">
        <v>120</v>
      </c>
      <c r="H148" s="192"/>
      <c r="I148" s="192">
        <v>202</v>
      </c>
      <c r="J148" s="192"/>
    </row>
    <row r="149" spans="1:10" ht="141.75" x14ac:dyDescent="0.25">
      <c r="A149" s="192">
        <v>94</v>
      </c>
      <c r="B149" s="163" t="s">
        <v>245</v>
      </c>
      <c r="C149" s="192" t="s">
        <v>161</v>
      </c>
      <c r="D149" s="192">
        <v>239</v>
      </c>
      <c r="E149" s="192">
        <v>200</v>
      </c>
      <c r="F149" s="192">
        <v>200</v>
      </c>
      <c r="G149" s="192">
        <v>210</v>
      </c>
      <c r="H149" s="192"/>
      <c r="I149" s="192">
        <v>225</v>
      </c>
      <c r="J149" s="192"/>
    </row>
    <row r="150" spans="1:10" ht="110.25" x14ac:dyDescent="0.25">
      <c r="A150" s="192">
        <v>95</v>
      </c>
      <c r="B150" s="163" t="s">
        <v>246</v>
      </c>
      <c r="C150" s="192" t="s">
        <v>161</v>
      </c>
      <c r="D150" s="192">
        <v>59</v>
      </c>
      <c r="E150" s="192">
        <v>59</v>
      </c>
      <c r="F150" s="192">
        <v>44</v>
      </c>
      <c r="G150" s="192">
        <v>59</v>
      </c>
      <c r="H150" s="192"/>
      <c r="I150" s="192">
        <v>59</v>
      </c>
      <c r="J150" s="192"/>
    </row>
    <row r="151" spans="1:10" ht="94.5" x14ac:dyDescent="0.25">
      <c r="A151" s="192">
        <v>96</v>
      </c>
      <c r="B151" s="27" t="s">
        <v>247</v>
      </c>
      <c r="C151" s="232" t="s">
        <v>161</v>
      </c>
      <c r="D151" s="192">
        <v>1290</v>
      </c>
      <c r="E151" s="192">
        <v>300</v>
      </c>
      <c r="F151" s="192">
        <v>398</v>
      </c>
      <c r="G151" s="192">
        <v>750</v>
      </c>
      <c r="H151" s="192"/>
      <c r="I151" s="192">
        <v>890</v>
      </c>
      <c r="J151" s="192"/>
    </row>
    <row r="152" spans="1:10" ht="141.75" x14ac:dyDescent="0.25">
      <c r="A152" s="192">
        <v>97</v>
      </c>
      <c r="B152" s="27" t="s">
        <v>471</v>
      </c>
      <c r="C152" s="232" t="s">
        <v>161</v>
      </c>
      <c r="D152" s="192">
        <v>0</v>
      </c>
      <c r="E152" s="192">
        <v>0</v>
      </c>
      <c r="F152" s="192">
        <v>0</v>
      </c>
      <c r="G152" s="192">
        <v>0</v>
      </c>
      <c r="H152" s="192"/>
      <c r="I152" s="192">
        <v>0</v>
      </c>
      <c r="J152" s="192">
        <v>0</v>
      </c>
    </row>
    <row r="153" spans="1:10" ht="63" x14ac:dyDescent="0.25">
      <c r="A153" s="192">
        <v>98</v>
      </c>
      <c r="B153" s="22" t="s">
        <v>248</v>
      </c>
      <c r="C153" s="232" t="s">
        <v>161</v>
      </c>
      <c r="D153" s="192">
        <v>40</v>
      </c>
      <c r="E153" s="192">
        <v>9</v>
      </c>
      <c r="F153" s="192">
        <v>9</v>
      </c>
      <c r="G153" s="192">
        <v>21</v>
      </c>
      <c r="H153" s="192"/>
      <c r="I153" s="192">
        <v>31</v>
      </c>
      <c r="J153" s="192"/>
    </row>
    <row r="154" spans="1:10" ht="110.25" x14ac:dyDescent="0.25">
      <c r="A154" s="192">
        <v>99</v>
      </c>
      <c r="B154" s="22" t="s">
        <v>390</v>
      </c>
      <c r="C154" s="232" t="s">
        <v>161</v>
      </c>
      <c r="D154" s="192">
        <v>10</v>
      </c>
      <c r="E154" s="192">
        <v>3</v>
      </c>
      <c r="F154" s="192">
        <v>3</v>
      </c>
      <c r="G154" s="192">
        <v>6</v>
      </c>
      <c r="H154" s="192"/>
      <c r="I154" s="192">
        <v>7</v>
      </c>
      <c r="J154" s="192"/>
    </row>
    <row r="155" spans="1:10" ht="173.25" x14ac:dyDescent="0.25">
      <c r="A155" s="192">
        <v>100</v>
      </c>
      <c r="B155" s="22" t="s">
        <v>249</v>
      </c>
      <c r="C155" s="232" t="s">
        <v>161</v>
      </c>
      <c r="D155" s="192">
        <v>35</v>
      </c>
      <c r="E155" s="192">
        <v>8</v>
      </c>
      <c r="F155" s="192">
        <v>8</v>
      </c>
      <c r="G155" s="192">
        <v>17</v>
      </c>
      <c r="H155" s="192"/>
      <c r="I155" s="192">
        <v>25</v>
      </c>
      <c r="J155" s="192"/>
    </row>
    <row r="156" spans="1:10" ht="267.75" x14ac:dyDescent="0.25">
      <c r="A156" s="192">
        <v>101</v>
      </c>
      <c r="B156" s="22" t="s">
        <v>250</v>
      </c>
      <c r="C156" s="232" t="s">
        <v>161</v>
      </c>
      <c r="D156" s="192">
        <v>100</v>
      </c>
      <c r="E156" s="192">
        <v>30</v>
      </c>
      <c r="F156" s="192">
        <v>30</v>
      </c>
      <c r="G156" s="192">
        <v>30</v>
      </c>
      <c r="H156" s="192"/>
      <c r="I156" s="192">
        <v>30</v>
      </c>
      <c r="J156" s="192"/>
    </row>
    <row r="157" spans="1:10" ht="141.75" x14ac:dyDescent="0.25">
      <c r="A157" s="192">
        <v>102</v>
      </c>
      <c r="B157" s="26" t="s">
        <v>251</v>
      </c>
      <c r="C157" s="192" t="s">
        <v>161</v>
      </c>
      <c r="D157" s="192">
        <v>80</v>
      </c>
      <c r="E157" s="192">
        <v>80</v>
      </c>
      <c r="F157" s="192">
        <v>80</v>
      </c>
      <c r="G157" s="192">
        <v>80</v>
      </c>
      <c r="H157" s="192"/>
      <c r="I157" s="192">
        <v>80</v>
      </c>
      <c r="J157" s="192"/>
    </row>
    <row r="158" spans="1:10" ht="378" x14ac:dyDescent="0.25">
      <c r="A158" s="192">
        <v>103</v>
      </c>
      <c r="B158" s="26" t="s">
        <v>252</v>
      </c>
      <c r="C158" s="192" t="s">
        <v>253</v>
      </c>
      <c r="D158" s="192">
        <v>3000</v>
      </c>
      <c r="E158" s="192">
        <v>0</v>
      </c>
      <c r="F158" s="192">
        <v>0</v>
      </c>
      <c r="G158" s="192">
        <v>0</v>
      </c>
      <c r="H158" s="192"/>
      <c r="I158" s="192">
        <v>3000</v>
      </c>
      <c r="J158" s="192"/>
    </row>
    <row r="159" spans="1:10" ht="110.25" x14ac:dyDescent="0.25">
      <c r="A159" s="192">
        <v>104</v>
      </c>
      <c r="B159" s="26" t="s">
        <v>254</v>
      </c>
      <c r="C159" s="192" t="s">
        <v>205</v>
      </c>
      <c r="D159" s="192">
        <v>10</v>
      </c>
      <c r="E159" s="192">
        <v>0</v>
      </c>
      <c r="F159" s="192">
        <v>0</v>
      </c>
      <c r="G159" s="192">
        <v>10</v>
      </c>
      <c r="H159" s="192"/>
      <c r="I159" s="192">
        <v>10</v>
      </c>
      <c r="J159" s="192"/>
    </row>
    <row r="160" spans="1:10" ht="173.25" x14ac:dyDescent="0.25">
      <c r="A160" s="192">
        <v>105</v>
      </c>
      <c r="B160" s="27" t="s">
        <v>410</v>
      </c>
      <c r="C160" s="192" t="s">
        <v>205</v>
      </c>
      <c r="D160" s="192">
        <v>1713</v>
      </c>
      <c r="E160" s="192">
        <v>1713</v>
      </c>
      <c r="F160" s="192">
        <v>1713</v>
      </c>
      <c r="G160" s="192">
        <v>1713</v>
      </c>
      <c r="H160" s="192"/>
      <c r="I160" s="192">
        <v>1713</v>
      </c>
      <c r="J160" s="192"/>
    </row>
    <row r="161" spans="1:10" ht="173.25" x14ac:dyDescent="0.25">
      <c r="A161" s="192">
        <v>106</v>
      </c>
      <c r="B161" s="26" t="s">
        <v>255</v>
      </c>
      <c r="C161" s="192" t="s">
        <v>161</v>
      </c>
      <c r="D161" s="192">
        <v>8000</v>
      </c>
      <c r="E161" s="192">
        <v>1900</v>
      </c>
      <c r="F161" s="192">
        <v>3167</v>
      </c>
      <c r="G161" s="192">
        <v>4100</v>
      </c>
      <c r="H161" s="192"/>
      <c r="I161" s="192">
        <v>5000</v>
      </c>
      <c r="J161" s="192"/>
    </row>
    <row r="162" spans="1:10" ht="126" x14ac:dyDescent="0.25">
      <c r="A162" s="192">
        <v>107</v>
      </c>
      <c r="B162" s="22" t="s">
        <v>256</v>
      </c>
      <c r="C162" s="192" t="s">
        <v>161</v>
      </c>
      <c r="D162" s="192">
        <v>1</v>
      </c>
      <c r="E162" s="192">
        <v>0</v>
      </c>
      <c r="F162" s="192">
        <v>0</v>
      </c>
      <c r="G162" s="192">
        <v>0</v>
      </c>
      <c r="H162" s="192"/>
      <c r="I162" s="192">
        <v>0</v>
      </c>
      <c r="J162" s="192"/>
    </row>
    <row r="163" spans="1:10" ht="94.5" x14ac:dyDescent="0.25">
      <c r="A163" s="192">
        <v>108</v>
      </c>
      <c r="B163" s="24" t="s">
        <v>269</v>
      </c>
      <c r="C163" s="192" t="s">
        <v>161</v>
      </c>
      <c r="D163" s="192">
        <v>350</v>
      </c>
      <c r="E163" s="192">
        <v>50</v>
      </c>
      <c r="F163" s="192">
        <v>50</v>
      </c>
      <c r="G163" s="192">
        <v>100</v>
      </c>
      <c r="H163" s="192"/>
      <c r="I163" s="192">
        <v>100</v>
      </c>
      <c r="J163" s="22"/>
    </row>
    <row r="164" spans="1:10" ht="94.5" x14ac:dyDescent="0.25">
      <c r="A164" s="192">
        <v>109</v>
      </c>
      <c r="B164" s="22" t="s">
        <v>257</v>
      </c>
      <c r="C164" s="192" t="s">
        <v>205</v>
      </c>
      <c r="D164" s="192">
        <v>50</v>
      </c>
      <c r="E164" s="192">
        <v>0</v>
      </c>
      <c r="F164" s="192">
        <v>0</v>
      </c>
      <c r="G164" s="192">
        <v>0</v>
      </c>
      <c r="H164" s="192"/>
      <c r="I164" s="192">
        <v>0</v>
      </c>
      <c r="J164" s="192"/>
    </row>
    <row r="165" spans="1:10" ht="78.75" x14ac:dyDescent="0.25">
      <c r="A165" s="192">
        <v>110</v>
      </c>
      <c r="B165" s="22" t="s">
        <v>258</v>
      </c>
      <c r="C165" s="192" t="s">
        <v>205</v>
      </c>
      <c r="D165" s="192">
        <v>0</v>
      </c>
      <c r="E165" s="192">
        <v>0</v>
      </c>
      <c r="F165" s="192">
        <v>0</v>
      </c>
      <c r="G165" s="192">
        <v>0</v>
      </c>
      <c r="H165" s="192"/>
      <c r="I165" s="192">
        <v>0</v>
      </c>
      <c r="J165" s="192"/>
    </row>
    <row r="166" spans="1:10" ht="173.25" x14ac:dyDescent="0.25">
      <c r="A166" s="192">
        <v>111</v>
      </c>
      <c r="B166" s="22" t="s">
        <v>259</v>
      </c>
      <c r="C166" s="192" t="s">
        <v>157</v>
      </c>
      <c r="D166" s="192">
        <v>100</v>
      </c>
      <c r="E166" s="192">
        <v>100</v>
      </c>
      <c r="F166" s="192">
        <v>100</v>
      </c>
      <c r="G166" s="192">
        <v>100</v>
      </c>
      <c r="H166" s="192"/>
      <c r="I166" s="192">
        <v>100</v>
      </c>
      <c r="J166" s="22"/>
    </row>
    <row r="167" spans="1:10" ht="173.25" x14ac:dyDescent="0.25">
      <c r="A167" s="192">
        <v>112</v>
      </c>
      <c r="B167" s="22" t="s">
        <v>260</v>
      </c>
      <c r="C167" s="192" t="s">
        <v>157</v>
      </c>
      <c r="D167" s="192">
        <v>97</v>
      </c>
      <c r="E167" s="192">
        <v>97</v>
      </c>
      <c r="F167" s="192">
        <v>97</v>
      </c>
      <c r="G167" s="192">
        <v>97</v>
      </c>
      <c r="H167" s="192"/>
      <c r="I167" s="192">
        <v>97</v>
      </c>
      <c r="J167" s="22"/>
    </row>
    <row r="168" spans="1:10" ht="236.25" x14ac:dyDescent="0.25">
      <c r="A168" s="192">
        <v>113</v>
      </c>
      <c r="B168" s="24" t="s">
        <v>312</v>
      </c>
      <c r="C168" s="192" t="s">
        <v>157</v>
      </c>
      <c r="D168" s="192">
        <v>90.41</v>
      </c>
      <c r="E168" s="192">
        <v>85.71</v>
      </c>
      <c r="F168" s="192">
        <v>85.71</v>
      </c>
      <c r="G168" s="192">
        <v>85.71</v>
      </c>
      <c r="H168" s="192"/>
      <c r="I168" s="192">
        <v>85.71</v>
      </c>
      <c r="J168" s="22"/>
    </row>
    <row r="169" spans="1:10" ht="283.5" x14ac:dyDescent="0.25">
      <c r="A169" s="157">
        <v>117</v>
      </c>
      <c r="B169" s="26" t="s">
        <v>314</v>
      </c>
      <c r="C169" s="192" t="s">
        <v>157</v>
      </c>
      <c r="D169" s="192">
        <v>100</v>
      </c>
      <c r="E169" s="192">
        <v>100</v>
      </c>
      <c r="F169" s="192">
        <v>100</v>
      </c>
      <c r="G169" s="192">
        <v>100</v>
      </c>
      <c r="H169" s="192"/>
      <c r="I169" s="192">
        <v>100</v>
      </c>
      <c r="J169" s="22"/>
    </row>
    <row r="170" spans="1:10" ht="378" x14ac:dyDescent="0.25">
      <c r="A170" s="192">
        <v>118</v>
      </c>
      <c r="B170" s="26" t="s">
        <v>313</v>
      </c>
      <c r="C170" s="192" t="s">
        <v>157</v>
      </c>
      <c r="D170" s="192">
        <v>100</v>
      </c>
      <c r="E170" s="192">
        <v>100</v>
      </c>
      <c r="F170" s="192">
        <v>100</v>
      </c>
      <c r="G170" s="192">
        <v>100</v>
      </c>
      <c r="H170" s="192"/>
      <c r="I170" s="192">
        <v>100</v>
      </c>
      <c r="J170" s="22"/>
    </row>
    <row r="171" spans="1:10" ht="157.5" x14ac:dyDescent="0.25">
      <c r="A171" s="157">
        <v>119</v>
      </c>
      <c r="B171" s="22" t="s">
        <v>261</v>
      </c>
      <c r="C171" s="192" t="s">
        <v>157</v>
      </c>
      <c r="D171" s="192">
        <v>100</v>
      </c>
      <c r="E171" s="192">
        <v>100</v>
      </c>
      <c r="F171" s="192">
        <v>100</v>
      </c>
      <c r="G171" s="192">
        <v>100</v>
      </c>
      <c r="H171" s="192"/>
      <c r="I171" s="192">
        <v>100</v>
      </c>
      <c r="J171" s="22"/>
    </row>
    <row r="172" spans="1:10" x14ac:dyDescent="0.25">
      <c r="A172" s="318" t="s">
        <v>634</v>
      </c>
      <c r="B172" s="325"/>
      <c r="C172" s="325"/>
      <c r="D172" s="325"/>
      <c r="E172" s="325"/>
      <c r="F172" s="325"/>
      <c r="G172" s="325"/>
      <c r="H172" s="325"/>
      <c r="I172" s="325"/>
      <c r="J172" s="325"/>
    </row>
    <row r="173" spans="1:10" ht="141.75" x14ac:dyDescent="0.25">
      <c r="A173" s="192">
        <v>120</v>
      </c>
      <c r="B173" s="27" t="s">
        <v>408</v>
      </c>
      <c r="C173" s="192" t="s">
        <v>161</v>
      </c>
      <c r="D173" s="192">
        <v>0</v>
      </c>
      <c r="E173" s="192">
        <v>0</v>
      </c>
      <c r="F173" s="192">
        <v>0</v>
      </c>
      <c r="G173" s="192">
        <v>0</v>
      </c>
      <c r="H173" s="192"/>
      <c r="I173" s="192">
        <v>0</v>
      </c>
      <c r="J173" s="192"/>
    </row>
    <row r="174" spans="1:10" ht="110.25" x14ac:dyDescent="0.25">
      <c r="A174" s="157">
        <v>121</v>
      </c>
      <c r="B174" s="233" t="s">
        <v>549</v>
      </c>
      <c r="C174" s="202" t="s">
        <v>159</v>
      </c>
      <c r="D174" s="202">
        <v>3</v>
      </c>
      <c r="E174" s="202">
        <v>0</v>
      </c>
      <c r="F174" s="202">
        <v>0</v>
      </c>
      <c r="G174" s="202">
        <v>0</v>
      </c>
      <c r="H174" s="202"/>
      <c r="I174" s="202">
        <v>3</v>
      </c>
      <c r="J174" s="203"/>
    </row>
    <row r="175" spans="1:10" ht="47.25" x14ac:dyDescent="0.25">
      <c r="A175" s="157">
        <v>122</v>
      </c>
      <c r="B175" s="213" t="s">
        <v>550</v>
      </c>
      <c r="C175" s="214" t="s">
        <v>161</v>
      </c>
      <c r="D175" s="214">
        <v>0</v>
      </c>
      <c r="E175" s="214">
        <v>0</v>
      </c>
      <c r="F175" s="214">
        <v>0</v>
      </c>
      <c r="G175" s="214">
        <v>0</v>
      </c>
      <c r="H175" s="214"/>
      <c r="I175" s="214">
        <v>1</v>
      </c>
      <c r="J175" s="214"/>
    </row>
    <row r="176" spans="1:10" ht="31.5" x14ac:dyDescent="0.25">
      <c r="A176" s="213">
        <v>123</v>
      </c>
      <c r="B176" s="213" t="s">
        <v>630</v>
      </c>
      <c r="C176" s="214" t="s">
        <v>161</v>
      </c>
      <c r="D176" s="214">
        <v>3000</v>
      </c>
      <c r="E176" s="214">
        <v>0</v>
      </c>
      <c r="F176" s="214">
        <v>0</v>
      </c>
      <c r="G176" s="214">
        <v>0</v>
      </c>
      <c r="H176" s="214"/>
      <c r="I176" s="214">
        <v>0</v>
      </c>
      <c r="J176" s="214"/>
    </row>
    <row r="177" spans="1:13" x14ac:dyDescent="0.25">
      <c r="A177" s="318" t="s">
        <v>243</v>
      </c>
      <c r="B177" s="325"/>
      <c r="C177" s="325"/>
      <c r="D177" s="325"/>
      <c r="E177" s="325"/>
      <c r="F177" s="325"/>
      <c r="G177" s="325"/>
      <c r="H177" s="325"/>
      <c r="I177" s="325"/>
      <c r="J177" s="325"/>
    </row>
    <row r="178" spans="1:13" ht="47.25" x14ac:dyDescent="0.25">
      <c r="A178" s="192">
        <v>124</v>
      </c>
      <c r="B178" s="22" t="s">
        <v>315</v>
      </c>
      <c r="C178" s="192" t="s">
        <v>157</v>
      </c>
      <c r="D178" s="192">
        <v>100</v>
      </c>
      <c r="E178" s="192">
        <v>99</v>
      </c>
      <c r="F178" s="192">
        <v>99</v>
      </c>
      <c r="G178" s="192">
        <v>99</v>
      </c>
      <c r="H178" s="192"/>
      <c r="I178" s="192">
        <v>99</v>
      </c>
      <c r="J178" s="192"/>
      <c r="M178" s="28"/>
    </row>
    <row r="179" spans="1:13" ht="63" x14ac:dyDescent="0.25">
      <c r="A179" s="192">
        <v>125</v>
      </c>
      <c r="B179" s="22" t="s">
        <v>262</v>
      </c>
      <c r="C179" s="192" t="s">
        <v>161</v>
      </c>
      <c r="D179" s="192">
        <v>4</v>
      </c>
      <c r="E179" s="192">
        <v>0</v>
      </c>
      <c r="F179" s="192">
        <v>0</v>
      </c>
      <c r="G179" s="192">
        <v>0</v>
      </c>
      <c r="H179" s="192"/>
      <c r="I179" s="192">
        <v>4</v>
      </c>
      <c r="J179" s="192"/>
    </row>
    <row r="180" spans="1:13" ht="110.25" x14ac:dyDescent="0.25">
      <c r="A180" s="192">
        <v>126</v>
      </c>
      <c r="B180" s="26" t="s">
        <v>263</v>
      </c>
      <c r="C180" s="192" t="s">
        <v>161</v>
      </c>
      <c r="D180" s="192">
        <v>2</v>
      </c>
      <c r="E180" s="192">
        <v>0</v>
      </c>
      <c r="F180" s="192">
        <v>0</v>
      </c>
      <c r="G180" s="192">
        <v>0</v>
      </c>
      <c r="H180" s="192"/>
      <c r="I180" s="192">
        <v>0</v>
      </c>
      <c r="J180" s="192"/>
    </row>
    <row r="181" spans="1:13" ht="31.5" x14ac:dyDescent="0.25">
      <c r="A181" s="192">
        <v>127</v>
      </c>
      <c r="B181" s="22" t="s">
        <v>264</v>
      </c>
      <c r="C181" s="192" t="s">
        <v>161</v>
      </c>
      <c r="D181" s="192">
        <v>1</v>
      </c>
      <c r="E181" s="192">
        <v>0</v>
      </c>
      <c r="F181" s="192">
        <v>0</v>
      </c>
      <c r="G181" s="192">
        <v>0</v>
      </c>
      <c r="H181" s="192"/>
      <c r="I181" s="192">
        <v>0</v>
      </c>
      <c r="J181" s="192"/>
    </row>
    <row r="182" spans="1:13" x14ac:dyDescent="0.25">
      <c r="A182" s="322" t="s">
        <v>316</v>
      </c>
      <c r="B182" s="323"/>
      <c r="C182" s="323"/>
      <c r="D182" s="323"/>
      <c r="E182" s="323"/>
      <c r="F182" s="323"/>
      <c r="G182" s="323"/>
      <c r="H182" s="323"/>
      <c r="I182" s="323"/>
      <c r="J182" s="323"/>
      <c r="K182" s="23"/>
    </row>
    <row r="183" spans="1:13" ht="31.5" x14ac:dyDescent="0.25">
      <c r="A183" s="192">
        <v>128</v>
      </c>
      <c r="B183" s="22" t="s">
        <v>551</v>
      </c>
      <c r="C183" s="232" t="s">
        <v>161</v>
      </c>
      <c r="D183" s="232">
        <v>7</v>
      </c>
      <c r="E183" s="232">
        <v>0</v>
      </c>
      <c r="F183" s="232">
        <v>0</v>
      </c>
      <c r="G183" s="232">
        <v>7</v>
      </c>
      <c r="H183" s="232"/>
      <c r="I183" s="232">
        <v>7</v>
      </c>
      <c r="J183" s="232"/>
    </row>
    <row r="184" spans="1:13" ht="47.25" x14ac:dyDescent="0.25">
      <c r="A184" s="192">
        <v>129</v>
      </c>
      <c r="B184" s="22" t="s">
        <v>265</v>
      </c>
      <c r="C184" s="192" t="s">
        <v>161</v>
      </c>
      <c r="D184" s="192">
        <v>150</v>
      </c>
      <c r="E184" s="192">
        <v>0</v>
      </c>
      <c r="F184" s="192">
        <v>0</v>
      </c>
      <c r="G184" s="192">
        <v>0</v>
      </c>
      <c r="H184" s="192"/>
      <c r="I184" s="192">
        <v>0</v>
      </c>
      <c r="J184" s="22"/>
    </row>
    <row r="185" spans="1:13" ht="31.5" x14ac:dyDescent="0.25">
      <c r="A185" s="192">
        <v>130</v>
      </c>
      <c r="B185" s="158" t="s">
        <v>472</v>
      </c>
      <c r="C185" s="192" t="s">
        <v>161</v>
      </c>
      <c r="D185" s="192">
        <v>6</v>
      </c>
      <c r="E185" s="192">
        <v>0</v>
      </c>
      <c r="F185" s="192">
        <v>0</v>
      </c>
      <c r="G185" s="192">
        <v>0</v>
      </c>
      <c r="H185" s="192"/>
      <c r="I185" s="192">
        <v>0</v>
      </c>
      <c r="J185" s="22"/>
    </row>
    <row r="186" spans="1:13" ht="63" x14ac:dyDescent="0.25">
      <c r="A186" s="192">
        <v>131</v>
      </c>
      <c r="B186" s="158" t="s">
        <v>552</v>
      </c>
      <c r="C186" s="232" t="s">
        <v>159</v>
      </c>
      <c r="D186" s="232">
        <v>250</v>
      </c>
      <c r="E186" s="232">
        <v>0</v>
      </c>
      <c r="F186" s="232">
        <v>0</v>
      </c>
      <c r="G186" s="232">
        <v>0</v>
      </c>
      <c r="H186" s="232"/>
      <c r="I186" s="232">
        <v>0</v>
      </c>
      <c r="J186" s="22"/>
    </row>
    <row r="187" spans="1:13" ht="110.25" x14ac:dyDescent="0.25">
      <c r="A187" s="14">
        <v>132</v>
      </c>
      <c r="B187" s="156" t="s">
        <v>266</v>
      </c>
      <c r="C187" s="192" t="s">
        <v>161</v>
      </c>
      <c r="D187" s="192">
        <v>2</v>
      </c>
      <c r="E187" s="192">
        <v>0</v>
      </c>
      <c r="F187" s="192">
        <v>0</v>
      </c>
      <c r="G187" s="192">
        <v>2</v>
      </c>
      <c r="H187" s="192"/>
      <c r="I187" s="192">
        <v>2</v>
      </c>
      <c r="J187" s="22"/>
    </row>
    <row r="188" spans="1:13" ht="126" x14ac:dyDescent="0.25">
      <c r="A188" s="14">
        <v>133</v>
      </c>
      <c r="B188" s="22" t="s">
        <v>270</v>
      </c>
      <c r="C188" s="192" t="s">
        <v>161</v>
      </c>
      <c r="D188" s="192">
        <v>0</v>
      </c>
      <c r="E188" s="192">
        <v>0</v>
      </c>
      <c r="F188" s="192">
        <v>0</v>
      </c>
      <c r="G188" s="192">
        <v>0</v>
      </c>
      <c r="H188" s="192"/>
      <c r="I188" s="192">
        <v>0</v>
      </c>
      <c r="J188" s="22"/>
    </row>
    <row r="189" spans="1:13" x14ac:dyDescent="0.25">
      <c r="A189" s="322" t="s">
        <v>244</v>
      </c>
      <c r="B189" s="323"/>
      <c r="C189" s="323"/>
      <c r="D189" s="323"/>
      <c r="E189" s="323"/>
      <c r="F189" s="323"/>
      <c r="G189" s="323"/>
      <c r="H189" s="323"/>
      <c r="I189" s="323"/>
      <c r="J189" s="323"/>
    </row>
    <row r="190" spans="1:13" ht="110.25" x14ac:dyDescent="0.25">
      <c r="A190" s="192">
        <v>134</v>
      </c>
      <c r="B190" s="22" t="s">
        <v>267</v>
      </c>
      <c r="C190" s="192" t="s">
        <v>157</v>
      </c>
      <c r="D190" s="192">
        <v>100</v>
      </c>
      <c r="E190" s="192">
        <v>100</v>
      </c>
      <c r="F190" s="192">
        <v>100</v>
      </c>
      <c r="G190" s="192">
        <v>100</v>
      </c>
      <c r="H190" s="192"/>
      <c r="I190" s="192">
        <v>100</v>
      </c>
      <c r="J190" s="22"/>
    </row>
    <row r="191" spans="1:13" ht="283.5" x14ac:dyDescent="0.25">
      <c r="A191" s="192">
        <v>135</v>
      </c>
      <c r="B191" s="156" t="s">
        <v>268</v>
      </c>
      <c r="C191" s="192" t="s">
        <v>205</v>
      </c>
      <c r="D191" s="192">
        <v>7</v>
      </c>
      <c r="E191" s="192">
        <v>0</v>
      </c>
      <c r="F191" s="192">
        <v>0</v>
      </c>
      <c r="G191" s="192">
        <v>7</v>
      </c>
      <c r="H191" s="192"/>
      <c r="I191" s="192">
        <v>7</v>
      </c>
      <c r="J191" s="22"/>
    </row>
    <row r="192" spans="1:13" x14ac:dyDescent="0.25">
      <c r="A192" s="317" t="s">
        <v>371</v>
      </c>
      <c r="B192" s="324"/>
      <c r="C192" s="324"/>
      <c r="D192" s="324"/>
      <c r="E192" s="324"/>
      <c r="F192" s="324"/>
      <c r="G192" s="324"/>
      <c r="H192" s="324"/>
      <c r="I192" s="324"/>
      <c r="J192" s="324"/>
    </row>
    <row r="193" spans="1:10" x14ac:dyDescent="0.25">
      <c r="A193" s="314" t="s">
        <v>305</v>
      </c>
      <c r="B193" s="314"/>
      <c r="C193" s="314"/>
      <c r="D193" s="314"/>
      <c r="E193" s="363"/>
      <c r="F193" s="363"/>
      <c r="G193" s="363"/>
      <c r="H193" s="363"/>
      <c r="I193" s="363"/>
      <c r="J193" s="363"/>
    </row>
    <row r="194" spans="1:10" ht="18.75" x14ac:dyDescent="0.25">
      <c r="A194" s="316" t="s">
        <v>220</v>
      </c>
      <c r="B194" s="316"/>
      <c r="C194" s="316"/>
      <c r="D194" s="316"/>
      <c r="E194" s="316"/>
      <c r="F194" s="316"/>
      <c r="G194" s="316"/>
      <c r="H194" s="316"/>
      <c r="I194" s="316"/>
      <c r="J194" s="316"/>
    </row>
    <row r="195" spans="1:10" x14ac:dyDescent="0.25">
      <c r="A195" s="318" t="s">
        <v>162</v>
      </c>
      <c r="B195" s="318"/>
      <c r="C195" s="318"/>
      <c r="D195" s="318"/>
      <c r="E195" s="318"/>
      <c r="F195" s="318"/>
      <c r="G195" s="318"/>
      <c r="H195" s="318"/>
      <c r="I195" s="318"/>
      <c r="J195" s="318"/>
    </row>
    <row r="196" spans="1:10" ht="390" x14ac:dyDescent="0.25">
      <c r="A196" s="192">
        <v>135</v>
      </c>
      <c r="B196" s="199" t="s">
        <v>221</v>
      </c>
      <c r="C196" s="192" t="s">
        <v>205</v>
      </c>
      <c r="D196" s="192">
        <v>360</v>
      </c>
      <c r="E196" s="192">
        <v>140</v>
      </c>
      <c r="F196" s="192">
        <v>195</v>
      </c>
      <c r="G196" s="192">
        <v>210</v>
      </c>
      <c r="H196" s="192"/>
      <c r="I196" s="192">
        <v>300</v>
      </c>
      <c r="J196" s="192"/>
    </row>
    <row r="197" spans="1:10" x14ac:dyDescent="0.25">
      <c r="A197" s="318" t="s">
        <v>383</v>
      </c>
      <c r="B197" s="318"/>
      <c r="C197" s="318"/>
      <c r="D197" s="318"/>
      <c r="E197" s="318"/>
      <c r="F197" s="318"/>
      <c r="G197" s="318"/>
      <c r="H197" s="318"/>
      <c r="I197" s="318"/>
      <c r="J197" s="318"/>
    </row>
    <row r="198" spans="1:10" ht="78.75" x14ac:dyDescent="0.25">
      <c r="A198" s="192">
        <v>136</v>
      </c>
      <c r="B198" s="158" t="s">
        <v>222</v>
      </c>
      <c r="C198" s="211" t="s">
        <v>475</v>
      </c>
      <c r="D198" s="192">
        <v>4</v>
      </c>
      <c r="E198" s="192">
        <v>4</v>
      </c>
      <c r="F198" s="192">
        <v>3</v>
      </c>
      <c r="G198" s="192">
        <v>4</v>
      </c>
      <c r="H198" s="192"/>
      <c r="I198" s="192">
        <v>4</v>
      </c>
      <c r="J198" s="192"/>
    </row>
    <row r="199" spans="1:10" ht="31.5" x14ac:dyDescent="0.25">
      <c r="A199" s="212">
        <v>137</v>
      </c>
      <c r="B199" s="213" t="s">
        <v>482</v>
      </c>
      <c r="C199" s="210" t="s">
        <v>483</v>
      </c>
      <c r="D199" s="214">
        <v>0</v>
      </c>
      <c r="E199" s="214">
        <v>0</v>
      </c>
      <c r="F199" s="214">
        <v>0</v>
      </c>
      <c r="G199" s="214">
        <v>0</v>
      </c>
      <c r="H199" s="214"/>
      <c r="I199" s="214">
        <v>0</v>
      </c>
      <c r="J199" s="214"/>
    </row>
    <row r="200" spans="1:10" x14ac:dyDescent="0.25">
      <c r="A200" s="317" t="s">
        <v>368</v>
      </c>
      <c r="B200" s="317"/>
      <c r="C200" s="317"/>
      <c r="D200" s="317"/>
      <c r="E200" s="317"/>
      <c r="F200" s="317"/>
      <c r="G200" s="317"/>
      <c r="H200" s="317"/>
      <c r="I200" s="317"/>
      <c r="J200" s="317"/>
    </row>
    <row r="201" spans="1:10" ht="346.5" x14ac:dyDescent="0.25">
      <c r="A201" s="26">
        <v>138</v>
      </c>
      <c r="B201" s="213" t="s">
        <v>484</v>
      </c>
      <c r="C201" s="215" t="s">
        <v>159</v>
      </c>
      <c r="D201" s="211">
        <v>1</v>
      </c>
      <c r="E201" s="211">
        <v>1</v>
      </c>
      <c r="F201" s="211">
        <v>1</v>
      </c>
      <c r="G201" s="211">
        <v>1</v>
      </c>
      <c r="H201" s="211"/>
      <c r="I201" s="211">
        <v>1</v>
      </c>
      <c r="J201" s="211"/>
    </row>
    <row r="202" spans="1:10" ht="252" x14ac:dyDescent="0.25">
      <c r="A202" s="192">
        <v>139</v>
      </c>
      <c r="B202" s="216" t="s">
        <v>485</v>
      </c>
      <c r="C202" s="217" t="s">
        <v>159</v>
      </c>
      <c r="D202" s="217">
        <v>0</v>
      </c>
      <c r="E202" s="217">
        <v>0</v>
      </c>
      <c r="F202" s="217">
        <v>0</v>
      </c>
      <c r="G202" s="217">
        <v>0</v>
      </c>
      <c r="H202" s="217"/>
      <c r="I202" s="217">
        <v>0</v>
      </c>
      <c r="J202" s="212"/>
    </row>
    <row r="203" spans="1:10" x14ac:dyDescent="0.25">
      <c r="A203" s="318" t="s">
        <v>223</v>
      </c>
      <c r="B203" s="318"/>
      <c r="C203" s="318"/>
      <c r="D203" s="318"/>
      <c r="E203" s="318"/>
      <c r="F203" s="318"/>
      <c r="G203" s="318"/>
      <c r="H203" s="318"/>
      <c r="I203" s="318"/>
      <c r="J203" s="318"/>
    </row>
    <row r="204" spans="1:10" ht="141.75" x14ac:dyDescent="0.25">
      <c r="A204" s="192">
        <v>140</v>
      </c>
      <c r="B204" s="26" t="s">
        <v>486</v>
      </c>
      <c r="C204" s="192" t="s">
        <v>159</v>
      </c>
      <c r="D204" s="192">
        <v>0</v>
      </c>
      <c r="E204" s="192">
        <v>0</v>
      </c>
      <c r="F204" s="192">
        <v>0</v>
      </c>
      <c r="G204" s="192">
        <v>0</v>
      </c>
      <c r="H204" s="192"/>
      <c r="I204" s="192">
        <v>0</v>
      </c>
      <c r="J204" s="192"/>
    </row>
    <row r="205" spans="1:10" x14ac:dyDescent="0.25">
      <c r="A205" s="317" t="s">
        <v>369</v>
      </c>
      <c r="B205" s="317"/>
      <c r="C205" s="317"/>
      <c r="D205" s="317"/>
      <c r="E205" s="317"/>
      <c r="F205" s="317"/>
      <c r="G205" s="317"/>
      <c r="H205" s="317"/>
      <c r="I205" s="317"/>
      <c r="J205" s="317"/>
    </row>
    <row r="206" spans="1:10" ht="204.75" x14ac:dyDescent="0.25">
      <c r="A206" s="192">
        <v>141</v>
      </c>
      <c r="B206" s="218" t="s">
        <v>487</v>
      </c>
      <c r="C206" s="211" t="s">
        <v>159</v>
      </c>
      <c r="D206" s="192">
        <v>0</v>
      </c>
      <c r="E206" s="192">
        <v>0</v>
      </c>
      <c r="F206" s="192">
        <v>0</v>
      </c>
      <c r="G206" s="192">
        <v>0</v>
      </c>
      <c r="H206" s="192"/>
      <c r="I206" s="192">
        <v>0</v>
      </c>
      <c r="J206" s="192"/>
    </row>
    <row r="207" spans="1:10" ht="189" x14ac:dyDescent="0.25">
      <c r="A207" s="211">
        <v>142</v>
      </c>
      <c r="B207" s="207" t="s">
        <v>488</v>
      </c>
      <c r="C207" s="211" t="s">
        <v>159</v>
      </c>
      <c r="D207" s="211">
        <v>0</v>
      </c>
      <c r="E207" s="211">
        <v>0</v>
      </c>
      <c r="F207" s="211">
        <v>0</v>
      </c>
      <c r="G207" s="211">
        <v>0</v>
      </c>
      <c r="H207" s="211"/>
      <c r="I207" s="211">
        <v>0</v>
      </c>
      <c r="J207" s="211"/>
    </row>
    <row r="208" spans="1:10" ht="141.75" x14ac:dyDescent="0.25">
      <c r="A208" s="157">
        <v>143</v>
      </c>
      <c r="B208" s="22" t="s">
        <v>489</v>
      </c>
      <c r="C208" s="192" t="s">
        <v>159</v>
      </c>
      <c r="D208" s="192">
        <v>0</v>
      </c>
      <c r="E208" s="192">
        <v>0</v>
      </c>
      <c r="F208" s="192">
        <v>0</v>
      </c>
      <c r="G208" s="192">
        <v>0</v>
      </c>
      <c r="H208" s="192"/>
      <c r="I208" s="192">
        <v>0</v>
      </c>
      <c r="J208" s="192"/>
    </row>
    <row r="209" spans="1:11" x14ac:dyDescent="0.25">
      <c r="A209" s="317" t="s">
        <v>370</v>
      </c>
      <c r="B209" s="317"/>
      <c r="C209" s="317"/>
      <c r="D209" s="317"/>
      <c r="E209" s="317"/>
      <c r="F209" s="317"/>
      <c r="G209" s="317"/>
      <c r="H209" s="317"/>
      <c r="I209" s="317"/>
      <c r="J209" s="317"/>
    </row>
    <row r="210" spans="1:11" ht="157.5" x14ac:dyDescent="0.25">
      <c r="A210" s="192">
        <v>144</v>
      </c>
      <c r="B210" s="26" t="s">
        <v>490</v>
      </c>
      <c r="C210" s="192" t="s">
        <v>160</v>
      </c>
      <c r="D210" s="211">
        <v>0</v>
      </c>
      <c r="E210" s="211">
        <v>0</v>
      </c>
      <c r="F210" s="211">
        <v>0</v>
      </c>
      <c r="G210" s="211">
        <v>0</v>
      </c>
      <c r="H210" s="211"/>
      <c r="I210" s="211">
        <v>0</v>
      </c>
      <c r="J210" s="211"/>
    </row>
    <row r="211" spans="1:11" x14ac:dyDescent="0.25">
      <c r="A211" s="309" t="s">
        <v>201</v>
      </c>
      <c r="B211" s="326"/>
      <c r="C211" s="326"/>
      <c r="D211" s="326"/>
      <c r="E211" s="326"/>
      <c r="F211" s="326"/>
      <c r="G211" s="326"/>
      <c r="H211" s="326"/>
      <c r="I211" s="326"/>
      <c r="J211" s="327"/>
    </row>
    <row r="212" spans="1:11" x14ac:dyDescent="0.25">
      <c r="A212" s="328" t="s">
        <v>305</v>
      </c>
      <c r="B212" s="329"/>
      <c r="C212" s="329"/>
      <c r="D212" s="330"/>
      <c r="E212" s="364"/>
      <c r="F212" s="365"/>
      <c r="G212" s="365"/>
      <c r="H212" s="365"/>
      <c r="I212" s="365"/>
      <c r="J212" s="366"/>
    </row>
    <row r="213" spans="1:11" ht="18.75" x14ac:dyDescent="0.25">
      <c r="A213" s="316" t="s">
        <v>324</v>
      </c>
      <c r="B213" s="316"/>
      <c r="C213" s="316"/>
      <c r="D213" s="316"/>
      <c r="E213" s="316"/>
      <c r="F213" s="316"/>
      <c r="G213" s="316"/>
      <c r="H213" s="316"/>
      <c r="I213" s="316"/>
      <c r="J213" s="316"/>
    </row>
    <row r="214" spans="1:11" x14ac:dyDescent="0.25">
      <c r="A214" s="317" t="s">
        <v>323</v>
      </c>
      <c r="B214" s="317"/>
      <c r="C214" s="317"/>
      <c r="D214" s="317"/>
      <c r="E214" s="317"/>
      <c r="F214" s="317"/>
      <c r="G214" s="317"/>
      <c r="H214" s="317"/>
      <c r="I214" s="317"/>
      <c r="J214" s="317"/>
    </row>
    <row r="215" spans="1:11" ht="94.5" x14ac:dyDescent="0.25">
      <c r="A215" s="192">
        <v>145</v>
      </c>
      <c r="B215" s="200" t="s">
        <v>445</v>
      </c>
      <c r="C215" s="192" t="s">
        <v>161</v>
      </c>
      <c r="D215" s="192">
        <v>0</v>
      </c>
      <c r="E215" s="192">
        <v>0</v>
      </c>
      <c r="F215" s="192">
        <v>0</v>
      </c>
      <c r="G215" s="192">
        <v>0</v>
      </c>
      <c r="H215" s="192"/>
      <c r="I215" s="192">
        <v>0</v>
      </c>
      <c r="J215" s="192"/>
      <c r="K215" s="23"/>
    </row>
    <row r="216" spans="1:11" ht="47.25" x14ac:dyDescent="0.25">
      <c r="A216" s="192">
        <v>146</v>
      </c>
      <c r="B216" s="200" t="s">
        <v>331</v>
      </c>
      <c r="C216" s="192" t="s">
        <v>161</v>
      </c>
      <c r="D216" s="192">
        <v>11</v>
      </c>
      <c r="E216" s="192">
        <v>2</v>
      </c>
      <c r="F216" s="192">
        <v>1</v>
      </c>
      <c r="G216" s="192">
        <v>3</v>
      </c>
      <c r="H216" s="192"/>
      <c r="I216" s="192">
        <v>3</v>
      </c>
      <c r="J216" s="192"/>
    </row>
    <row r="217" spans="1:11" x14ac:dyDescent="0.25">
      <c r="A217" s="317" t="s">
        <v>332</v>
      </c>
      <c r="B217" s="317"/>
      <c r="C217" s="317"/>
      <c r="D217" s="317"/>
      <c r="E217" s="317"/>
      <c r="F217" s="317"/>
      <c r="G217" s="317"/>
      <c r="H217" s="317"/>
      <c r="I217" s="317"/>
      <c r="J217" s="317"/>
    </row>
    <row r="218" spans="1:11" ht="110.25" x14ac:dyDescent="0.25">
      <c r="A218" s="192">
        <v>147</v>
      </c>
      <c r="B218" s="207" t="s">
        <v>446</v>
      </c>
      <c r="C218" s="192" t="s">
        <v>161</v>
      </c>
      <c r="D218" s="192">
        <v>1</v>
      </c>
      <c r="E218" s="192">
        <v>0</v>
      </c>
      <c r="F218" s="192">
        <v>0</v>
      </c>
      <c r="G218" s="192">
        <v>0</v>
      </c>
      <c r="H218" s="192"/>
      <c r="I218" s="192">
        <v>0</v>
      </c>
      <c r="J218" s="192"/>
    </row>
    <row r="219" spans="1:11" ht="110.25" x14ac:dyDescent="0.25">
      <c r="A219" s="192">
        <v>148</v>
      </c>
      <c r="B219" s="207" t="s">
        <v>446</v>
      </c>
      <c r="C219" s="192" t="s">
        <v>161</v>
      </c>
      <c r="D219" s="192">
        <v>0</v>
      </c>
      <c r="E219" s="192">
        <v>0</v>
      </c>
      <c r="F219" s="192">
        <v>0</v>
      </c>
      <c r="G219" s="192">
        <v>0</v>
      </c>
      <c r="H219" s="192"/>
      <c r="I219" s="192">
        <v>0</v>
      </c>
      <c r="J219" s="192"/>
    </row>
    <row r="220" spans="1:11" x14ac:dyDescent="0.25">
      <c r="A220" s="317" t="s">
        <v>333</v>
      </c>
      <c r="B220" s="317"/>
      <c r="C220" s="317"/>
      <c r="D220" s="317"/>
      <c r="E220" s="317"/>
      <c r="F220" s="317"/>
      <c r="G220" s="317"/>
      <c r="H220" s="317"/>
      <c r="I220" s="317"/>
      <c r="J220" s="317"/>
    </row>
    <row r="221" spans="1:11" ht="94.5" x14ac:dyDescent="0.25">
      <c r="A221" s="254">
        <v>149</v>
      </c>
      <c r="B221" s="27" t="s">
        <v>447</v>
      </c>
      <c r="C221" s="254" t="s">
        <v>161</v>
      </c>
      <c r="D221" s="254">
        <v>2</v>
      </c>
      <c r="E221" s="254">
        <v>0</v>
      </c>
      <c r="F221" s="254">
        <v>0</v>
      </c>
      <c r="G221" s="254">
        <v>0</v>
      </c>
      <c r="H221" s="254"/>
      <c r="I221" s="254">
        <v>0</v>
      </c>
      <c r="J221" s="254"/>
    </row>
    <row r="222" spans="1:11" ht="94.5" x14ac:dyDescent="0.25">
      <c r="A222" s="254">
        <v>150</v>
      </c>
      <c r="B222" s="27" t="s">
        <v>622</v>
      </c>
      <c r="C222" s="254" t="s">
        <v>161</v>
      </c>
      <c r="D222" s="254">
        <v>0</v>
      </c>
      <c r="E222" s="254">
        <v>0</v>
      </c>
      <c r="F222" s="254">
        <v>0</v>
      </c>
      <c r="G222" s="254">
        <v>0</v>
      </c>
      <c r="H222" s="254"/>
      <c r="I222" s="254">
        <v>0</v>
      </c>
      <c r="J222" s="254"/>
    </row>
    <row r="223" spans="1:11" ht="126" x14ac:dyDescent="0.25">
      <c r="A223" s="254">
        <v>151</v>
      </c>
      <c r="B223" s="163" t="s">
        <v>448</v>
      </c>
      <c r="C223" s="254" t="s">
        <v>161</v>
      </c>
      <c r="D223" s="254">
        <v>0</v>
      </c>
      <c r="E223" s="254">
        <v>0</v>
      </c>
      <c r="F223" s="254">
        <v>0</v>
      </c>
      <c r="G223" s="254">
        <v>0</v>
      </c>
      <c r="H223" s="254"/>
      <c r="I223" s="254">
        <v>0</v>
      </c>
      <c r="J223" s="254"/>
    </row>
    <row r="224" spans="1:11" ht="126" x14ac:dyDescent="0.25">
      <c r="A224" s="254">
        <v>152</v>
      </c>
      <c r="B224" s="163" t="s">
        <v>448</v>
      </c>
      <c r="C224" s="254" t="s">
        <v>161</v>
      </c>
      <c r="D224" s="254">
        <v>2</v>
      </c>
      <c r="E224" s="254">
        <v>0</v>
      </c>
      <c r="F224" s="254">
        <v>0</v>
      </c>
      <c r="G224" s="254">
        <v>0</v>
      </c>
      <c r="H224" s="254"/>
      <c r="I224" s="254">
        <v>0</v>
      </c>
      <c r="J224" s="254"/>
    </row>
    <row r="225" spans="1:10" ht="78.75" x14ac:dyDescent="0.25">
      <c r="A225" s="157">
        <v>153</v>
      </c>
      <c r="B225" s="163" t="s">
        <v>449</v>
      </c>
      <c r="C225" s="254" t="s">
        <v>161</v>
      </c>
      <c r="D225" s="254">
        <v>28</v>
      </c>
      <c r="E225" s="254">
        <v>0</v>
      </c>
      <c r="F225" s="254">
        <v>0</v>
      </c>
      <c r="G225" s="254">
        <v>0</v>
      </c>
      <c r="H225" s="254"/>
      <c r="I225" s="254">
        <v>0</v>
      </c>
      <c r="J225" s="254"/>
    </row>
    <row r="226" spans="1:10" ht="173.25" x14ac:dyDescent="0.25">
      <c r="A226" s="157">
        <v>154</v>
      </c>
      <c r="B226" s="163" t="s">
        <v>623</v>
      </c>
      <c r="C226" s="254" t="s">
        <v>161</v>
      </c>
      <c r="D226" s="254">
        <v>0</v>
      </c>
      <c r="E226" s="254">
        <v>0</v>
      </c>
      <c r="F226" s="254">
        <v>0</v>
      </c>
      <c r="G226" s="254">
        <v>0</v>
      </c>
      <c r="H226" s="254"/>
      <c r="I226" s="254">
        <v>0</v>
      </c>
      <c r="J226" s="254"/>
    </row>
    <row r="227" spans="1:10" ht="157.5" x14ac:dyDescent="0.25">
      <c r="A227" s="157">
        <v>155</v>
      </c>
      <c r="B227" s="163" t="s">
        <v>624</v>
      </c>
      <c r="C227" s="254" t="s">
        <v>161</v>
      </c>
      <c r="D227" s="254">
        <v>0</v>
      </c>
      <c r="E227" s="254">
        <v>0</v>
      </c>
      <c r="F227" s="254">
        <v>0</v>
      </c>
      <c r="G227" s="254">
        <v>0</v>
      </c>
      <c r="H227" s="254"/>
      <c r="I227" s="254">
        <v>0</v>
      </c>
      <c r="J227" s="254"/>
    </row>
    <row r="228" spans="1:10" ht="110.25" x14ac:dyDescent="0.25">
      <c r="A228" s="157">
        <v>156</v>
      </c>
      <c r="B228" s="163" t="s">
        <v>334</v>
      </c>
      <c r="C228" s="254" t="s">
        <v>161</v>
      </c>
      <c r="D228" s="254">
        <v>2</v>
      </c>
      <c r="E228" s="254">
        <v>0</v>
      </c>
      <c r="F228" s="254"/>
      <c r="G228" s="254">
        <v>0</v>
      </c>
      <c r="H228" s="254"/>
      <c r="I228" s="254">
        <v>0</v>
      </c>
      <c r="J228" s="254"/>
    </row>
    <row r="229" spans="1:10" x14ac:dyDescent="0.25">
      <c r="A229" s="317" t="s">
        <v>335</v>
      </c>
      <c r="B229" s="317"/>
      <c r="C229" s="317"/>
      <c r="D229" s="317"/>
      <c r="E229" s="317"/>
      <c r="F229" s="317"/>
      <c r="G229" s="317"/>
      <c r="H229" s="317"/>
      <c r="I229" s="317"/>
      <c r="J229" s="317"/>
    </row>
    <row r="230" spans="1:10" ht="126" x14ac:dyDescent="0.25">
      <c r="A230" s="157">
        <v>157</v>
      </c>
      <c r="B230" s="163" t="s">
        <v>450</v>
      </c>
      <c r="C230" s="254" t="s">
        <v>161</v>
      </c>
      <c r="D230" s="254">
        <v>12</v>
      </c>
      <c r="E230" s="254">
        <v>0</v>
      </c>
      <c r="F230" s="254">
        <v>3</v>
      </c>
      <c r="G230" s="254">
        <v>0</v>
      </c>
      <c r="H230" s="254"/>
      <c r="I230" s="254">
        <v>0</v>
      </c>
      <c r="J230" s="254"/>
    </row>
    <row r="231" spans="1:10" ht="110.25" x14ac:dyDescent="0.25">
      <c r="A231" s="254">
        <v>158</v>
      </c>
      <c r="B231" s="163" t="s">
        <v>451</v>
      </c>
      <c r="C231" s="254" t="s">
        <v>161</v>
      </c>
      <c r="D231" s="254">
        <v>12</v>
      </c>
      <c r="E231" s="254">
        <v>0</v>
      </c>
      <c r="F231" s="254">
        <v>0</v>
      </c>
      <c r="G231" s="254">
        <v>0</v>
      </c>
      <c r="H231" s="254"/>
      <c r="I231" s="254">
        <v>0</v>
      </c>
      <c r="J231" s="254"/>
    </row>
    <row r="232" spans="1:10" ht="94.5" x14ac:dyDescent="0.25">
      <c r="A232" s="254">
        <v>159</v>
      </c>
      <c r="B232" s="163" t="s">
        <v>452</v>
      </c>
      <c r="C232" s="254" t="s">
        <v>161</v>
      </c>
      <c r="D232" s="254">
        <v>10</v>
      </c>
      <c r="E232" s="254">
        <v>0</v>
      </c>
      <c r="F232" s="254">
        <v>0</v>
      </c>
      <c r="G232" s="254">
        <v>0</v>
      </c>
      <c r="H232" s="254"/>
      <c r="I232" s="254">
        <v>0</v>
      </c>
      <c r="J232" s="254"/>
    </row>
    <row r="233" spans="1:10" x14ac:dyDescent="0.25">
      <c r="A233" s="317" t="s">
        <v>336</v>
      </c>
      <c r="B233" s="317"/>
      <c r="C233" s="317"/>
      <c r="D233" s="317"/>
      <c r="E233" s="317"/>
      <c r="F233" s="317"/>
      <c r="G233" s="317"/>
      <c r="H233" s="317"/>
      <c r="I233" s="317"/>
      <c r="J233" s="317"/>
    </row>
    <row r="234" spans="1:10" x14ac:dyDescent="0.25">
      <c r="A234" s="314" t="s">
        <v>305</v>
      </c>
      <c r="B234" s="314"/>
      <c r="C234" s="314"/>
      <c r="D234" s="314"/>
      <c r="E234" s="314"/>
      <c r="F234" s="314"/>
      <c r="G234" s="314"/>
      <c r="H234" s="314"/>
      <c r="I234" s="314"/>
      <c r="J234" s="314"/>
    </row>
    <row r="235" spans="1:10" x14ac:dyDescent="0.25">
      <c r="A235" s="317" t="s">
        <v>337</v>
      </c>
      <c r="B235" s="317"/>
      <c r="C235" s="317"/>
      <c r="D235" s="317"/>
      <c r="E235" s="317"/>
      <c r="F235" s="317"/>
      <c r="G235" s="317"/>
      <c r="H235" s="317"/>
      <c r="I235" s="317"/>
      <c r="J235" s="317"/>
    </row>
    <row r="236" spans="1:10" ht="94.5" x14ac:dyDescent="0.25">
      <c r="A236" s="192">
        <v>160</v>
      </c>
      <c r="B236" s="163" t="s">
        <v>338</v>
      </c>
      <c r="C236" s="192" t="s">
        <v>158</v>
      </c>
      <c r="D236" s="192">
        <v>0</v>
      </c>
      <c r="E236" s="192">
        <v>0</v>
      </c>
      <c r="F236" s="246">
        <v>0</v>
      </c>
      <c r="G236" s="192">
        <v>0</v>
      </c>
      <c r="H236" s="194"/>
      <c r="I236" s="192">
        <v>0</v>
      </c>
      <c r="J236" s="194"/>
    </row>
    <row r="237" spans="1:10" ht="94.5" x14ac:dyDescent="0.25">
      <c r="A237" s="192">
        <v>161</v>
      </c>
      <c r="B237" s="163" t="s">
        <v>339</v>
      </c>
      <c r="C237" s="192" t="s">
        <v>319</v>
      </c>
      <c r="D237" s="198">
        <v>0</v>
      </c>
      <c r="E237" s="192">
        <v>0</v>
      </c>
      <c r="F237" s="192">
        <v>0</v>
      </c>
      <c r="G237" s="192">
        <v>0</v>
      </c>
      <c r="H237" s="192"/>
      <c r="I237" s="192">
        <v>0</v>
      </c>
      <c r="J237" s="192"/>
    </row>
    <row r="238" spans="1:10" ht="110.25" x14ac:dyDescent="0.25">
      <c r="A238" s="192">
        <v>162</v>
      </c>
      <c r="B238" s="163" t="s">
        <v>340</v>
      </c>
      <c r="C238" s="192" t="s">
        <v>319</v>
      </c>
      <c r="D238" s="198">
        <v>0</v>
      </c>
      <c r="E238" s="192">
        <v>0</v>
      </c>
      <c r="F238" s="192">
        <v>0</v>
      </c>
      <c r="G238" s="192">
        <v>0</v>
      </c>
      <c r="H238" s="192"/>
      <c r="I238" s="192">
        <v>0</v>
      </c>
      <c r="J238" s="192"/>
    </row>
    <row r="239" spans="1:10" ht="94.5" x14ac:dyDescent="0.25">
      <c r="A239" s="192">
        <v>163</v>
      </c>
      <c r="B239" s="163" t="s">
        <v>625</v>
      </c>
      <c r="C239" s="192" t="s">
        <v>161</v>
      </c>
      <c r="D239" s="192">
        <v>9</v>
      </c>
      <c r="E239" s="192">
        <v>0</v>
      </c>
      <c r="F239" s="192">
        <v>0</v>
      </c>
      <c r="G239" s="192">
        <v>0</v>
      </c>
      <c r="H239" s="192"/>
      <c r="I239" s="192">
        <v>0</v>
      </c>
      <c r="J239" s="192"/>
    </row>
    <row r="240" spans="1:10" ht="94.5" x14ac:dyDescent="0.25">
      <c r="A240" s="245">
        <v>164</v>
      </c>
      <c r="B240" s="163" t="s">
        <v>626</v>
      </c>
      <c r="C240" s="245" t="s">
        <v>161</v>
      </c>
      <c r="D240" s="245">
        <v>1</v>
      </c>
      <c r="E240" s="245">
        <v>0</v>
      </c>
      <c r="F240" s="245">
        <v>0</v>
      </c>
      <c r="G240" s="245">
        <v>0</v>
      </c>
      <c r="H240" s="245"/>
      <c r="I240" s="245">
        <v>0</v>
      </c>
      <c r="J240" s="245"/>
    </row>
    <row r="241" spans="1:10" ht="63" x14ac:dyDescent="0.25">
      <c r="A241" s="192">
        <v>165</v>
      </c>
      <c r="B241" s="216" t="s">
        <v>627</v>
      </c>
      <c r="C241" s="245" t="s">
        <v>161</v>
      </c>
      <c r="D241" s="192">
        <v>9</v>
      </c>
      <c r="E241" s="245">
        <v>0</v>
      </c>
      <c r="F241" s="192">
        <v>0</v>
      </c>
      <c r="G241" s="245">
        <v>0</v>
      </c>
      <c r="H241" s="192"/>
      <c r="I241" s="245">
        <v>0</v>
      </c>
      <c r="J241" s="192"/>
    </row>
    <row r="242" spans="1:10" ht="18.75" x14ac:dyDescent="0.25">
      <c r="A242" s="316" t="s">
        <v>341</v>
      </c>
      <c r="B242" s="316"/>
      <c r="C242" s="316"/>
      <c r="D242" s="316"/>
      <c r="E242" s="316"/>
      <c r="F242" s="316"/>
      <c r="G242" s="316"/>
      <c r="H242" s="316"/>
      <c r="I242" s="316"/>
      <c r="J242" s="316"/>
    </row>
    <row r="243" spans="1:10" x14ac:dyDescent="0.25">
      <c r="A243" s="318" t="s">
        <v>321</v>
      </c>
      <c r="B243" s="318"/>
      <c r="C243" s="318"/>
      <c r="D243" s="318"/>
      <c r="E243" s="318"/>
      <c r="F243" s="318"/>
      <c r="G243" s="318"/>
      <c r="H243" s="318"/>
      <c r="I243" s="318"/>
      <c r="J243" s="318"/>
    </row>
    <row r="244" spans="1:10" ht="126" x14ac:dyDescent="0.25">
      <c r="A244" s="192">
        <v>166</v>
      </c>
      <c r="B244" s="156" t="s">
        <v>432</v>
      </c>
      <c r="C244" s="192" t="s">
        <v>161</v>
      </c>
      <c r="D244" s="192" t="s">
        <v>322</v>
      </c>
      <c r="E244" s="192" t="s">
        <v>322</v>
      </c>
      <c r="F244" s="192">
        <v>7</v>
      </c>
      <c r="G244" s="192" t="s">
        <v>322</v>
      </c>
      <c r="H244" s="192"/>
      <c r="I244" s="192" t="s">
        <v>322</v>
      </c>
      <c r="J244" s="192"/>
    </row>
    <row r="245" spans="1:10" ht="173.25" x14ac:dyDescent="0.25">
      <c r="A245" s="192">
        <v>167</v>
      </c>
      <c r="B245" s="156" t="s">
        <v>433</v>
      </c>
      <c r="C245" s="192" t="s">
        <v>161</v>
      </c>
      <c r="D245" s="192" t="s">
        <v>322</v>
      </c>
      <c r="E245" s="192" t="s">
        <v>322</v>
      </c>
      <c r="F245" s="192">
        <v>18</v>
      </c>
      <c r="G245" s="192" t="s">
        <v>322</v>
      </c>
      <c r="H245" s="192"/>
      <c r="I245" s="192" t="s">
        <v>322</v>
      </c>
      <c r="J245" s="193"/>
    </row>
    <row r="246" spans="1:10" ht="110.25" x14ac:dyDescent="0.25">
      <c r="A246" s="157">
        <v>168</v>
      </c>
      <c r="B246" s="22" t="s">
        <v>562</v>
      </c>
      <c r="C246" s="192" t="s">
        <v>161</v>
      </c>
      <c r="D246" s="234" t="s">
        <v>322</v>
      </c>
      <c r="E246" s="234" t="s">
        <v>322</v>
      </c>
      <c r="F246" s="234">
        <v>5</v>
      </c>
      <c r="G246" s="234" t="s">
        <v>322</v>
      </c>
      <c r="H246" s="234"/>
      <c r="I246" s="234" t="s">
        <v>322</v>
      </c>
      <c r="J246" s="192"/>
    </row>
    <row r="247" spans="1:10" ht="110.25" x14ac:dyDescent="0.25">
      <c r="A247" s="157">
        <v>169</v>
      </c>
      <c r="B247" s="22" t="s">
        <v>563</v>
      </c>
      <c r="C247" s="192" t="s">
        <v>161</v>
      </c>
      <c r="D247" s="234" t="s">
        <v>322</v>
      </c>
      <c r="E247" s="234" t="s">
        <v>322</v>
      </c>
      <c r="F247" s="234">
        <v>9</v>
      </c>
      <c r="G247" s="234" t="s">
        <v>322</v>
      </c>
      <c r="H247" s="234"/>
      <c r="I247" s="234" t="s">
        <v>322</v>
      </c>
      <c r="J247" s="192"/>
    </row>
    <row r="248" spans="1:10" x14ac:dyDescent="0.25">
      <c r="A248" s="318" t="s">
        <v>320</v>
      </c>
      <c r="B248" s="318"/>
      <c r="C248" s="318"/>
      <c r="D248" s="318"/>
      <c r="E248" s="318"/>
      <c r="F248" s="318"/>
      <c r="G248" s="318"/>
      <c r="H248" s="318"/>
      <c r="I248" s="318"/>
      <c r="J248" s="318"/>
    </row>
    <row r="249" spans="1:10" ht="94.5" x14ac:dyDescent="0.25">
      <c r="A249" s="192">
        <v>170</v>
      </c>
      <c r="B249" s="156" t="s">
        <v>564</v>
      </c>
      <c r="C249" s="192" t="s">
        <v>157</v>
      </c>
      <c r="D249" s="192">
        <v>31</v>
      </c>
      <c r="E249" s="192" t="s">
        <v>322</v>
      </c>
      <c r="F249" s="192">
        <v>12.5</v>
      </c>
      <c r="G249" s="192" t="s">
        <v>322</v>
      </c>
      <c r="H249" s="192"/>
      <c r="I249" s="192" t="s">
        <v>322</v>
      </c>
      <c r="J249" s="192"/>
    </row>
    <row r="250" spans="1:10" ht="78.75" x14ac:dyDescent="0.25">
      <c r="A250" s="192">
        <v>171</v>
      </c>
      <c r="B250" s="156" t="s">
        <v>565</v>
      </c>
      <c r="C250" s="192" t="s">
        <v>157</v>
      </c>
      <c r="D250" s="192">
        <v>2.2999999999999998</v>
      </c>
      <c r="E250" s="192" t="s">
        <v>322</v>
      </c>
      <c r="F250" s="36">
        <v>0.6</v>
      </c>
      <c r="G250" s="192" t="s">
        <v>322</v>
      </c>
      <c r="H250" s="192"/>
      <c r="I250" s="192" t="s">
        <v>322</v>
      </c>
      <c r="J250" s="192"/>
    </row>
    <row r="251" spans="1:10" ht="78.75" x14ac:dyDescent="0.25">
      <c r="A251" s="192">
        <v>172</v>
      </c>
      <c r="B251" s="156" t="s">
        <v>566</v>
      </c>
      <c r="C251" s="192" t="s">
        <v>161</v>
      </c>
      <c r="D251" s="192">
        <v>4.5</v>
      </c>
      <c r="E251" s="192" t="s">
        <v>322</v>
      </c>
      <c r="F251" s="192">
        <v>4.7</v>
      </c>
      <c r="G251" s="192" t="s">
        <v>322</v>
      </c>
      <c r="H251" s="195"/>
      <c r="I251" s="192" t="s">
        <v>322</v>
      </c>
      <c r="J251" s="195"/>
    </row>
    <row r="252" spans="1:10" ht="78.75" x14ac:dyDescent="0.25">
      <c r="A252" s="157">
        <v>173</v>
      </c>
      <c r="B252" s="156" t="s">
        <v>567</v>
      </c>
      <c r="C252" s="192" t="s">
        <v>157</v>
      </c>
      <c r="D252" s="192">
        <v>8</v>
      </c>
      <c r="E252" s="192" t="s">
        <v>322</v>
      </c>
      <c r="F252" s="192">
        <v>4.8</v>
      </c>
      <c r="G252" s="192" t="s">
        <v>322</v>
      </c>
      <c r="H252" s="195"/>
      <c r="I252" s="192" t="s">
        <v>322</v>
      </c>
      <c r="J252" s="195"/>
    </row>
    <row r="253" spans="1:10" ht="126" x14ac:dyDescent="0.25">
      <c r="A253" s="157">
        <v>174</v>
      </c>
      <c r="B253" s="156" t="s">
        <v>568</v>
      </c>
      <c r="C253" s="192" t="s">
        <v>157</v>
      </c>
      <c r="D253" s="192">
        <v>39</v>
      </c>
      <c r="E253" s="192" t="s">
        <v>322</v>
      </c>
      <c r="F253" s="192">
        <v>30.7</v>
      </c>
      <c r="G253" s="192" t="s">
        <v>322</v>
      </c>
      <c r="H253" s="195"/>
      <c r="I253" s="192" t="s">
        <v>322</v>
      </c>
      <c r="J253" s="195"/>
    </row>
    <row r="254" spans="1:10" ht="126" x14ac:dyDescent="0.25">
      <c r="A254" s="192">
        <v>175</v>
      </c>
      <c r="B254" s="156" t="s">
        <v>569</v>
      </c>
      <c r="C254" s="192" t="s">
        <v>157</v>
      </c>
      <c r="D254" s="192">
        <v>45</v>
      </c>
      <c r="E254" s="192" t="s">
        <v>322</v>
      </c>
      <c r="F254" s="192">
        <v>28.8</v>
      </c>
      <c r="G254" s="192" t="s">
        <v>322</v>
      </c>
      <c r="H254" s="195"/>
      <c r="I254" s="192" t="s">
        <v>322</v>
      </c>
      <c r="J254" s="195"/>
    </row>
    <row r="255" spans="1:10" ht="126" x14ac:dyDescent="0.25">
      <c r="A255" s="192">
        <v>176</v>
      </c>
      <c r="B255" s="156" t="s">
        <v>570</v>
      </c>
      <c r="C255" s="192" t="s">
        <v>157</v>
      </c>
      <c r="D255" s="192">
        <v>100</v>
      </c>
      <c r="E255" s="192" t="s">
        <v>322</v>
      </c>
      <c r="F255" s="192">
        <v>36.840000000000003</v>
      </c>
      <c r="G255" s="192" t="s">
        <v>322</v>
      </c>
      <c r="H255" s="193"/>
      <c r="I255" s="192" t="s">
        <v>322</v>
      </c>
      <c r="J255" s="193"/>
    </row>
    <row r="256" spans="1:10" ht="141.75" x14ac:dyDescent="0.25">
      <c r="A256" s="192">
        <v>177</v>
      </c>
      <c r="B256" s="156" t="s">
        <v>571</v>
      </c>
      <c r="C256" s="192" t="s">
        <v>474</v>
      </c>
      <c r="D256" s="192">
        <v>5</v>
      </c>
      <c r="E256" s="192" t="s">
        <v>322</v>
      </c>
      <c r="F256" s="192">
        <v>1</v>
      </c>
      <c r="G256" s="192" t="s">
        <v>322</v>
      </c>
      <c r="H256" s="193"/>
      <c r="I256" s="192" t="s">
        <v>322</v>
      </c>
      <c r="J256" s="193"/>
    </row>
    <row r="257" spans="1:10" x14ac:dyDescent="0.25">
      <c r="A257" s="318" t="s">
        <v>348</v>
      </c>
      <c r="B257" s="318"/>
      <c r="C257" s="318"/>
      <c r="D257" s="318"/>
      <c r="E257" s="318"/>
      <c r="F257" s="318"/>
      <c r="G257" s="318"/>
      <c r="H257" s="318"/>
      <c r="I257" s="318"/>
      <c r="J257" s="318"/>
    </row>
    <row r="258" spans="1:10" ht="204.75" x14ac:dyDescent="0.25">
      <c r="A258" s="192">
        <v>178</v>
      </c>
      <c r="B258" s="156" t="s">
        <v>434</v>
      </c>
      <c r="C258" s="192" t="s">
        <v>161</v>
      </c>
      <c r="D258" s="192">
        <v>7</v>
      </c>
      <c r="E258" s="192" t="s">
        <v>322</v>
      </c>
      <c r="F258" s="192" t="s">
        <v>322</v>
      </c>
      <c r="G258" s="192" t="s">
        <v>322</v>
      </c>
      <c r="H258" s="193"/>
      <c r="I258" s="192" t="s">
        <v>322</v>
      </c>
      <c r="J258" s="193"/>
    </row>
    <row r="259" spans="1:10" ht="126" x14ac:dyDescent="0.25">
      <c r="A259" s="192">
        <v>179</v>
      </c>
      <c r="B259" s="156" t="s">
        <v>435</v>
      </c>
      <c r="C259" s="192" t="s">
        <v>161</v>
      </c>
      <c r="D259" s="192">
        <v>558.15</v>
      </c>
      <c r="E259" s="192">
        <v>0</v>
      </c>
      <c r="F259" s="192">
        <v>0</v>
      </c>
      <c r="G259" s="192">
        <v>0</v>
      </c>
      <c r="H259" s="193"/>
      <c r="I259" s="192">
        <v>0</v>
      </c>
      <c r="J259" s="193"/>
    </row>
    <row r="260" spans="1:10" ht="409.5" x14ac:dyDescent="0.25">
      <c r="A260" s="192">
        <v>180</v>
      </c>
      <c r="B260" s="156" t="s">
        <v>349</v>
      </c>
      <c r="C260" s="192" t="s">
        <v>161</v>
      </c>
      <c r="D260" s="192">
        <v>3</v>
      </c>
      <c r="E260" s="192" t="s">
        <v>322</v>
      </c>
      <c r="F260" s="192" t="s">
        <v>322</v>
      </c>
      <c r="G260" s="192" t="s">
        <v>322</v>
      </c>
      <c r="H260" s="193"/>
      <c r="I260" s="192" t="s">
        <v>322</v>
      </c>
      <c r="J260" s="193"/>
    </row>
    <row r="261" spans="1:10" ht="409.5" x14ac:dyDescent="0.25">
      <c r="A261" s="192">
        <v>181</v>
      </c>
      <c r="B261" s="156" t="s">
        <v>436</v>
      </c>
      <c r="C261" s="192" t="s">
        <v>161</v>
      </c>
      <c r="D261" s="192">
        <v>10</v>
      </c>
      <c r="E261" s="192" t="s">
        <v>322</v>
      </c>
      <c r="F261" s="192" t="s">
        <v>322</v>
      </c>
      <c r="G261" s="192" t="s">
        <v>322</v>
      </c>
      <c r="H261" s="193"/>
      <c r="I261" s="192" t="s">
        <v>322</v>
      </c>
      <c r="J261" s="193"/>
    </row>
    <row r="262" spans="1:10" x14ac:dyDescent="0.25">
      <c r="A262" s="318" t="s">
        <v>350</v>
      </c>
      <c r="B262" s="318"/>
      <c r="C262" s="318"/>
      <c r="D262" s="318"/>
      <c r="E262" s="318"/>
      <c r="F262" s="318"/>
      <c r="G262" s="318"/>
      <c r="H262" s="318"/>
      <c r="I262" s="318"/>
      <c r="J262" s="318"/>
    </row>
    <row r="263" spans="1:10" ht="63" x14ac:dyDescent="0.25">
      <c r="A263" s="192">
        <v>182</v>
      </c>
      <c r="B263" s="156" t="s">
        <v>351</v>
      </c>
      <c r="C263" s="192" t="s">
        <v>352</v>
      </c>
      <c r="D263" s="192">
        <v>342.9</v>
      </c>
      <c r="E263" s="192">
        <v>336</v>
      </c>
      <c r="F263" s="192">
        <v>336</v>
      </c>
      <c r="G263" s="192">
        <v>338.3</v>
      </c>
      <c r="H263" s="193"/>
      <c r="I263" s="192">
        <v>340.6</v>
      </c>
      <c r="J263" s="193"/>
    </row>
    <row r="264" spans="1:10" ht="31.5" x14ac:dyDescent="0.25">
      <c r="A264" s="192">
        <v>183</v>
      </c>
      <c r="B264" s="156" t="s">
        <v>437</v>
      </c>
      <c r="C264" s="192" t="s">
        <v>161</v>
      </c>
      <c r="D264" s="192">
        <v>20</v>
      </c>
      <c r="E264" s="192">
        <v>5</v>
      </c>
      <c r="F264" s="192">
        <v>5</v>
      </c>
      <c r="G264" s="192">
        <v>10</v>
      </c>
      <c r="H264" s="193"/>
      <c r="I264" s="192">
        <v>15</v>
      </c>
      <c r="J264" s="193"/>
    </row>
    <row r="265" spans="1:10" ht="63" x14ac:dyDescent="0.25">
      <c r="A265" s="192">
        <v>184</v>
      </c>
      <c r="B265" s="156" t="s">
        <v>353</v>
      </c>
      <c r="C265" s="192" t="s">
        <v>161</v>
      </c>
      <c r="D265" s="192">
        <v>136</v>
      </c>
      <c r="E265" s="192">
        <v>45</v>
      </c>
      <c r="F265" s="192">
        <v>46</v>
      </c>
      <c r="G265" s="192">
        <v>87</v>
      </c>
      <c r="H265" s="193"/>
      <c r="I265" s="192">
        <v>129</v>
      </c>
      <c r="J265" s="193"/>
    </row>
    <row r="266" spans="1:10" ht="141.75" x14ac:dyDescent="0.25">
      <c r="A266" s="192">
        <v>185</v>
      </c>
      <c r="B266" s="156" t="s">
        <v>438</v>
      </c>
      <c r="C266" s="192" t="s">
        <v>161</v>
      </c>
      <c r="D266" s="192">
        <v>320</v>
      </c>
      <c r="E266" s="192">
        <v>318</v>
      </c>
      <c r="F266" s="192">
        <v>104</v>
      </c>
      <c r="G266" s="192">
        <v>318</v>
      </c>
      <c r="H266" s="193"/>
      <c r="I266" s="192">
        <v>319</v>
      </c>
      <c r="J266" s="193"/>
    </row>
    <row r="267" spans="1:10" ht="94.5" x14ac:dyDescent="0.25">
      <c r="A267" s="192">
        <v>186</v>
      </c>
      <c r="B267" s="156" t="s">
        <v>439</v>
      </c>
      <c r="C267" s="192" t="s">
        <v>161</v>
      </c>
      <c r="D267" s="192">
        <v>0</v>
      </c>
      <c r="E267" s="192">
        <v>0</v>
      </c>
      <c r="F267" s="192">
        <v>0</v>
      </c>
      <c r="G267" s="192">
        <v>0</v>
      </c>
      <c r="H267" s="193"/>
      <c r="I267" s="192">
        <v>0</v>
      </c>
      <c r="J267" s="193"/>
    </row>
    <row r="268" spans="1:10" ht="78.75" x14ac:dyDescent="0.25">
      <c r="A268" s="157">
        <v>187</v>
      </c>
      <c r="B268" s="156" t="s">
        <v>440</v>
      </c>
      <c r="C268" s="192" t="s">
        <v>161</v>
      </c>
      <c r="D268" s="192">
        <v>2</v>
      </c>
      <c r="E268" s="192">
        <v>0</v>
      </c>
      <c r="F268" s="192">
        <v>0</v>
      </c>
      <c r="G268" s="192">
        <v>1</v>
      </c>
      <c r="H268" s="193"/>
      <c r="I268" s="192">
        <v>2</v>
      </c>
      <c r="J268" s="193"/>
    </row>
    <row r="269" spans="1:10" ht="78.75" x14ac:dyDescent="0.25">
      <c r="A269" s="192">
        <v>188</v>
      </c>
      <c r="B269" s="156" t="s">
        <v>441</v>
      </c>
      <c r="C269" s="192" t="s">
        <v>161</v>
      </c>
      <c r="D269" s="192">
        <v>12</v>
      </c>
      <c r="E269" s="192">
        <v>2</v>
      </c>
      <c r="F269" s="192">
        <v>2</v>
      </c>
      <c r="G269" s="192">
        <v>10</v>
      </c>
      <c r="H269" s="193"/>
      <c r="I269" s="192">
        <v>11</v>
      </c>
      <c r="J269" s="193"/>
    </row>
    <row r="270" spans="1:10" ht="94.5" x14ac:dyDescent="0.25">
      <c r="A270" s="192">
        <v>189</v>
      </c>
      <c r="B270" s="156" t="s">
        <v>354</v>
      </c>
      <c r="C270" s="192" t="s">
        <v>355</v>
      </c>
      <c r="D270" s="192">
        <v>13786</v>
      </c>
      <c r="E270" s="192">
        <v>13782</v>
      </c>
      <c r="F270" s="234">
        <v>13782</v>
      </c>
      <c r="G270" s="192">
        <v>13783</v>
      </c>
      <c r="H270" s="193"/>
      <c r="I270" s="192">
        <v>13785</v>
      </c>
      <c r="J270" s="193"/>
    </row>
    <row r="271" spans="1:10" ht="78.75" x14ac:dyDescent="0.25">
      <c r="A271" s="192">
        <v>190</v>
      </c>
      <c r="B271" s="156" t="s">
        <v>356</v>
      </c>
      <c r="C271" s="192" t="s">
        <v>357</v>
      </c>
      <c r="D271" s="192">
        <v>3705</v>
      </c>
      <c r="E271" s="192">
        <v>3545</v>
      </c>
      <c r="F271" s="192">
        <v>3726</v>
      </c>
      <c r="G271" s="192">
        <v>3595</v>
      </c>
      <c r="H271" s="193"/>
      <c r="I271" s="192">
        <v>3645</v>
      </c>
      <c r="J271" s="193"/>
    </row>
    <row r="272" spans="1:10" ht="141.75" x14ac:dyDescent="0.25">
      <c r="A272" s="192">
        <v>191</v>
      </c>
      <c r="B272" s="156" t="s">
        <v>442</v>
      </c>
      <c r="C272" s="192" t="s">
        <v>161</v>
      </c>
      <c r="D272" s="192">
        <v>0</v>
      </c>
      <c r="E272" s="192">
        <v>0</v>
      </c>
      <c r="F272" s="192">
        <v>0</v>
      </c>
      <c r="G272" s="192">
        <v>0</v>
      </c>
      <c r="H272" s="193"/>
      <c r="I272" s="192">
        <v>0</v>
      </c>
      <c r="J272" s="193"/>
    </row>
    <row r="273" spans="1:11" ht="63" x14ac:dyDescent="0.25">
      <c r="A273" s="192">
        <v>192</v>
      </c>
      <c r="B273" s="156" t="s">
        <v>443</v>
      </c>
      <c r="C273" s="192" t="s">
        <v>161</v>
      </c>
      <c r="D273" s="192">
        <v>240</v>
      </c>
      <c r="E273" s="192">
        <v>80</v>
      </c>
      <c r="F273" s="192">
        <v>80</v>
      </c>
      <c r="G273" s="192">
        <v>140</v>
      </c>
      <c r="H273" s="193"/>
      <c r="I273" s="192">
        <v>200</v>
      </c>
      <c r="J273" s="193"/>
    </row>
    <row r="274" spans="1:11" ht="63" x14ac:dyDescent="0.25">
      <c r="A274" s="192">
        <v>193</v>
      </c>
      <c r="B274" s="156" t="s">
        <v>444</v>
      </c>
      <c r="C274" s="192" t="s">
        <v>161</v>
      </c>
      <c r="D274" s="192">
        <v>36</v>
      </c>
      <c r="E274" s="192">
        <v>10</v>
      </c>
      <c r="F274" s="192">
        <v>10</v>
      </c>
      <c r="G274" s="192">
        <v>17</v>
      </c>
      <c r="H274" s="193"/>
      <c r="I274" s="192">
        <v>23</v>
      </c>
      <c r="J274" s="193"/>
    </row>
    <row r="275" spans="1:11" ht="18.75" x14ac:dyDescent="0.25">
      <c r="A275" s="316" t="s">
        <v>325</v>
      </c>
      <c r="B275" s="316"/>
      <c r="C275" s="316"/>
      <c r="D275" s="316"/>
      <c r="E275" s="316"/>
      <c r="F275" s="316"/>
      <c r="G275" s="316"/>
      <c r="H275" s="316"/>
      <c r="I275" s="316"/>
      <c r="J275" s="316"/>
    </row>
    <row r="276" spans="1:11" x14ac:dyDescent="0.25">
      <c r="A276" s="317" t="s">
        <v>225</v>
      </c>
      <c r="B276" s="317"/>
      <c r="C276" s="317"/>
      <c r="D276" s="317"/>
      <c r="E276" s="317"/>
      <c r="F276" s="317"/>
      <c r="G276" s="317"/>
      <c r="H276" s="317"/>
      <c r="I276" s="317"/>
      <c r="J276" s="317"/>
    </row>
    <row r="277" spans="1:11" ht="173.25" x14ac:dyDescent="0.25">
      <c r="A277" s="192">
        <v>194</v>
      </c>
      <c r="B277" s="156" t="s">
        <v>226</v>
      </c>
      <c r="C277" s="192" t="s">
        <v>161</v>
      </c>
      <c r="D277" s="192">
        <v>220</v>
      </c>
      <c r="E277" s="192">
        <v>30</v>
      </c>
      <c r="F277" s="192">
        <v>11</v>
      </c>
      <c r="G277" s="192">
        <v>70</v>
      </c>
      <c r="H277" s="192"/>
      <c r="I277" s="192">
        <v>150</v>
      </c>
      <c r="J277" s="192"/>
    </row>
    <row r="278" spans="1:11" ht="78.75" x14ac:dyDescent="0.25">
      <c r="A278" s="192">
        <v>195</v>
      </c>
      <c r="B278" s="163" t="s">
        <v>227</v>
      </c>
      <c r="C278" s="192" t="s">
        <v>161</v>
      </c>
      <c r="D278" s="192">
        <v>10630</v>
      </c>
      <c r="E278" s="192">
        <v>10630</v>
      </c>
      <c r="F278" s="192">
        <v>10543</v>
      </c>
      <c r="G278" s="192">
        <v>10630</v>
      </c>
      <c r="H278" s="192"/>
      <c r="I278" s="192">
        <v>10630</v>
      </c>
      <c r="J278" s="192"/>
    </row>
    <row r="279" spans="1:11" ht="94.5" x14ac:dyDescent="0.25">
      <c r="A279" s="192">
        <v>196</v>
      </c>
      <c r="B279" s="163" t="s">
        <v>228</v>
      </c>
      <c r="C279" s="192" t="s">
        <v>161</v>
      </c>
      <c r="D279" s="192">
        <v>110</v>
      </c>
      <c r="E279" s="192">
        <v>10</v>
      </c>
      <c r="F279" s="192">
        <v>2</v>
      </c>
      <c r="G279" s="192">
        <v>25</v>
      </c>
      <c r="H279" s="192"/>
      <c r="I279" s="192">
        <v>60</v>
      </c>
      <c r="J279" s="192"/>
    </row>
    <row r="280" spans="1:11" ht="126" x14ac:dyDescent="0.25">
      <c r="A280" s="192">
        <v>197</v>
      </c>
      <c r="B280" s="163" t="s">
        <v>229</v>
      </c>
      <c r="C280" s="192" t="s">
        <v>161</v>
      </c>
      <c r="D280" s="192">
        <v>6800</v>
      </c>
      <c r="E280" s="192">
        <v>1500</v>
      </c>
      <c r="F280" s="192">
        <v>1980</v>
      </c>
      <c r="G280" s="192">
        <v>3000</v>
      </c>
      <c r="H280" s="192"/>
      <c r="I280" s="192">
        <v>4500</v>
      </c>
      <c r="J280" s="22"/>
    </row>
    <row r="281" spans="1:11" ht="141.75" x14ac:dyDescent="0.25">
      <c r="A281" s="157">
        <v>198</v>
      </c>
      <c r="B281" s="163" t="s">
        <v>230</v>
      </c>
      <c r="C281" s="192" t="s">
        <v>161</v>
      </c>
      <c r="D281" s="192">
        <v>12300</v>
      </c>
      <c r="E281" s="192">
        <v>3075</v>
      </c>
      <c r="F281" s="192">
        <v>3075</v>
      </c>
      <c r="G281" s="192">
        <v>6150</v>
      </c>
      <c r="H281" s="192"/>
      <c r="I281" s="192">
        <v>9225</v>
      </c>
      <c r="J281" s="22"/>
    </row>
    <row r="282" spans="1:11" x14ac:dyDescent="0.25">
      <c r="A282" s="317" t="s">
        <v>384</v>
      </c>
      <c r="B282" s="317"/>
      <c r="C282" s="317"/>
      <c r="D282" s="317"/>
      <c r="E282" s="317"/>
      <c r="F282" s="317"/>
      <c r="G282" s="317"/>
      <c r="H282" s="317"/>
      <c r="I282" s="317"/>
      <c r="J282" s="317"/>
    </row>
    <row r="283" spans="1:11" ht="252" x14ac:dyDescent="0.25">
      <c r="A283" s="192">
        <v>199</v>
      </c>
      <c r="B283" s="156" t="s">
        <v>164</v>
      </c>
      <c r="C283" s="192" t="s">
        <v>157</v>
      </c>
      <c r="D283" s="192" t="s">
        <v>231</v>
      </c>
      <c r="E283" s="192" t="s">
        <v>231</v>
      </c>
      <c r="F283" s="192">
        <v>0</v>
      </c>
      <c r="G283" s="192" t="s">
        <v>231</v>
      </c>
      <c r="H283" s="192"/>
      <c r="I283" s="192" t="s">
        <v>231</v>
      </c>
      <c r="J283" s="22"/>
    </row>
    <row r="284" spans="1:11" x14ac:dyDescent="0.25">
      <c r="A284" s="317" t="s">
        <v>385</v>
      </c>
      <c r="B284" s="317"/>
      <c r="C284" s="317"/>
      <c r="D284" s="317"/>
      <c r="E284" s="317"/>
      <c r="F284" s="317"/>
      <c r="G284" s="317"/>
      <c r="H284" s="317"/>
      <c r="I284" s="317"/>
      <c r="J284" s="317"/>
    </row>
    <row r="285" spans="1:11" x14ac:dyDescent="0.25">
      <c r="A285" s="315" t="s">
        <v>305</v>
      </c>
      <c r="B285" s="315"/>
      <c r="C285" s="315"/>
      <c r="D285" s="315"/>
      <c r="E285" s="315"/>
      <c r="F285" s="315"/>
      <c r="G285" s="315"/>
      <c r="H285" s="315"/>
      <c r="I285" s="315"/>
      <c r="J285" s="315"/>
    </row>
    <row r="286" spans="1:11" x14ac:dyDescent="0.25">
      <c r="A286" s="318" t="s">
        <v>309</v>
      </c>
      <c r="B286" s="318"/>
      <c r="C286" s="318"/>
      <c r="D286" s="318"/>
      <c r="E286" s="318"/>
      <c r="F286" s="318"/>
      <c r="G286" s="318"/>
      <c r="H286" s="318"/>
      <c r="I286" s="318"/>
      <c r="J286" s="318"/>
    </row>
    <row r="287" spans="1:11" x14ac:dyDescent="0.25">
      <c r="A287" s="315" t="s">
        <v>305</v>
      </c>
      <c r="B287" s="315"/>
      <c r="C287" s="315"/>
      <c r="D287" s="315"/>
      <c r="E287" s="315"/>
      <c r="F287" s="315"/>
      <c r="G287" s="315"/>
      <c r="H287" s="315"/>
      <c r="I287" s="315"/>
      <c r="J287" s="315"/>
    </row>
    <row r="288" spans="1:11" ht="50.25" customHeight="1" x14ac:dyDescent="0.25">
      <c r="A288" s="316" t="s">
        <v>358</v>
      </c>
      <c r="B288" s="316"/>
      <c r="C288" s="316"/>
      <c r="D288" s="316"/>
      <c r="E288" s="316"/>
      <c r="F288" s="316"/>
      <c r="G288" s="316"/>
      <c r="H288" s="316"/>
      <c r="I288" s="316"/>
      <c r="J288" s="316"/>
      <c r="K288" s="25"/>
    </row>
    <row r="289" spans="1:10" ht="36" customHeight="1" x14ac:dyDescent="0.25">
      <c r="A289" s="313" t="s">
        <v>359</v>
      </c>
      <c r="B289" s="313"/>
      <c r="C289" s="313"/>
      <c r="D289" s="313"/>
      <c r="E289" s="313"/>
      <c r="F289" s="313"/>
      <c r="G289" s="313"/>
      <c r="H289" s="313"/>
      <c r="I289" s="313"/>
      <c r="J289" s="313"/>
    </row>
    <row r="290" spans="1:10" ht="157.5" x14ac:dyDescent="0.25">
      <c r="A290" s="192">
        <v>200</v>
      </c>
      <c r="B290" s="156" t="s">
        <v>572</v>
      </c>
      <c r="C290" s="192" t="s">
        <v>160</v>
      </c>
      <c r="D290" s="192">
        <v>2500</v>
      </c>
      <c r="E290" s="192">
        <v>625</v>
      </c>
      <c r="F290" s="198">
        <v>625</v>
      </c>
      <c r="G290" s="192">
        <v>1250</v>
      </c>
      <c r="H290" s="192"/>
      <c r="I290" s="192">
        <v>1875</v>
      </c>
      <c r="J290" s="22"/>
    </row>
    <row r="291" spans="1:10" ht="78.75" x14ac:dyDescent="0.25">
      <c r="A291" s="192">
        <v>201</v>
      </c>
      <c r="B291" s="156" t="s">
        <v>453</v>
      </c>
      <c r="C291" s="192" t="s">
        <v>160</v>
      </c>
      <c r="D291" s="192">
        <v>450</v>
      </c>
      <c r="E291" s="192">
        <v>112</v>
      </c>
      <c r="F291" s="192">
        <v>112</v>
      </c>
      <c r="G291" s="192">
        <v>224</v>
      </c>
      <c r="H291" s="192"/>
      <c r="I291" s="192">
        <v>336</v>
      </c>
      <c r="J291" s="22"/>
    </row>
    <row r="292" spans="1:10" ht="173.25" x14ac:dyDescent="0.25">
      <c r="A292" s="192">
        <v>202</v>
      </c>
      <c r="B292" s="156" t="s">
        <v>454</v>
      </c>
      <c r="C292" s="192" t="s">
        <v>360</v>
      </c>
      <c r="D292" s="192">
        <v>5100</v>
      </c>
      <c r="E292" s="192">
        <v>390</v>
      </c>
      <c r="F292" s="192">
        <v>390</v>
      </c>
      <c r="G292" s="192">
        <v>1960</v>
      </c>
      <c r="H292" s="192"/>
      <c r="I292" s="192">
        <v>3530</v>
      </c>
      <c r="J292" s="22"/>
    </row>
    <row r="293" spans="1:10" ht="173.25" x14ac:dyDescent="0.25">
      <c r="A293" s="192">
        <v>203</v>
      </c>
      <c r="B293" s="156" t="s">
        <v>455</v>
      </c>
      <c r="C293" s="192" t="s">
        <v>360</v>
      </c>
      <c r="D293" s="192">
        <v>0</v>
      </c>
      <c r="E293" s="192">
        <v>0</v>
      </c>
      <c r="F293" s="192"/>
      <c r="G293" s="192">
        <v>0</v>
      </c>
      <c r="H293" s="192"/>
      <c r="I293" s="192">
        <v>0</v>
      </c>
      <c r="J293" s="22"/>
    </row>
    <row r="294" spans="1:10" ht="78.75" x14ac:dyDescent="0.25">
      <c r="A294" s="192">
        <v>204</v>
      </c>
      <c r="B294" s="156" t="s">
        <v>456</v>
      </c>
      <c r="C294" s="192" t="s">
        <v>160</v>
      </c>
      <c r="D294" s="192">
        <v>540</v>
      </c>
      <c r="E294" s="192">
        <v>58</v>
      </c>
      <c r="F294" s="192">
        <v>58</v>
      </c>
      <c r="G294" s="192">
        <v>116</v>
      </c>
      <c r="H294" s="192"/>
      <c r="I294" s="192">
        <v>328</v>
      </c>
      <c r="J294" s="22"/>
    </row>
    <row r="295" spans="1:10" ht="157.5" x14ac:dyDescent="0.25">
      <c r="A295" s="192">
        <v>205</v>
      </c>
      <c r="B295" s="156" t="s">
        <v>573</v>
      </c>
      <c r="C295" s="192" t="s">
        <v>160</v>
      </c>
      <c r="D295" s="192">
        <v>0</v>
      </c>
      <c r="E295" s="192">
        <v>0</v>
      </c>
      <c r="F295" s="192">
        <v>0</v>
      </c>
      <c r="G295" s="192">
        <v>0</v>
      </c>
      <c r="H295" s="192"/>
      <c r="I295" s="192">
        <v>0</v>
      </c>
      <c r="J295" s="22"/>
    </row>
    <row r="296" spans="1:10" ht="299.25" x14ac:dyDescent="0.25">
      <c r="A296" s="192">
        <v>206</v>
      </c>
      <c r="B296" s="156" t="s">
        <v>574</v>
      </c>
      <c r="C296" s="192" t="s">
        <v>160</v>
      </c>
      <c r="D296" s="192">
        <v>0</v>
      </c>
      <c r="E296" s="192">
        <v>0</v>
      </c>
      <c r="F296" s="192">
        <v>0</v>
      </c>
      <c r="G296" s="192">
        <v>0</v>
      </c>
      <c r="H296" s="192"/>
      <c r="I296" s="192">
        <v>0</v>
      </c>
      <c r="J296" s="22"/>
    </row>
    <row r="297" spans="1:10" ht="126" x14ac:dyDescent="0.25">
      <c r="A297" s="192">
        <v>207</v>
      </c>
      <c r="B297" s="156" t="s">
        <v>457</v>
      </c>
      <c r="C297" s="192" t="s">
        <v>161</v>
      </c>
      <c r="D297" s="192">
        <v>18</v>
      </c>
      <c r="E297" s="192">
        <v>0</v>
      </c>
      <c r="F297" s="192">
        <v>0</v>
      </c>
      <c r="G297" s="192">
        <v>0</v>
      </c>
      <c r="H297" s="192"/>
      <c r="I297" s="192">
        <v>0</v>
      </c>
      <c r="J297" s="22"/>
    </row>
    <row r="298" spans="1:10" ht="141.75" x14ac:dyDescent="0.25">
      <c r="A298" s="192">
        <v>205</v>
      </c>
      <c r="B298" s="156" t="s">
        <v>575</v>
      </c>
      <c r="C298" s="192" t="s">
        <v>161</v>
      </c>
      <c r="D298" s="192">
        <v>60</v>
      </c>
      <c r="E298" s="192">
        <v>0</v>
      </c>
      <c r="F298" s="192">
        <v>0</v>
      </c>
      <c r="G298" s="192">
        <v>0</v>
      </c>
      <c r="H298" s="192"/>
      <c r="I298" s="192">
        <v>0</v>
      </c>
      <c r="J298" s="22"/>
    </row>
    <row r="299" spans="1:10" ht="94.5" x14ac:dyDescent="0.25">
      <c r="A299" s="157">
        <v>206</v>
      </c>
      <c r="B299" s="156" t="s">
        <v>576</v>
      </c>
      <c r="C299" s="192" t="s">
        <v>161</v>
      </c>
      <c r="D299" s="192">
        <v>140</v>
      </c>
      <c r="E299" s="192">
        <v>0</v>
      </c>
      <c r="F299" s="192">
        <v>45</v>
      </c>
      <c r="G299" s="192">
        <v>0</v>
      </c>
      <c r="H299" s="192"/>
      <c r="I299" s="192">
        <v>0</v>
      </c>
      <c r="J299" s="22"/>
    </row>
    <row r="300" spans="1:10" x14ac:dyDescent="0.25">
      <c r="A300" s="313" t="s">
        <v>361</v>
      </c>
      <c r="B300" s="313"/>
      <c r="C300" s="313"/>
      <c r="D300" s="313"/>
      <c r="E300" s="313"/>
      <c r="F300" s="313"/>
      <c r="G300" s="313"/>
      <c r="H300" s="313"/>
      <c r="I300" s="313"/>
      <c r="J300" s="313"/>
    </row>
    <row r="301" spans="1:10" ht="31.5" x14ac:dyDescent="0.25">
      <c r="A301" s="192">
        <v>207</v>
      </c>
      <c r="B301" s="156" t="s">
        <v>458</v>
      </c>
      <c r="C301" s="192" t="s">
        <v>161</v>
      </c>
      <c r="D301" s="192">
        <v>48</v>
      </c>
      <c r="E301" s="192">
        <v>12</v>
      </c>
      <c r="F301" s="192">
        <v>12</v>
      </c>
      <c r="G301" s="192">
        <v>24</v>
      </c>
      <c r="H301" s="192"/>
      <c r="I301" s="192">
        <v>36</v>
      </c>
      <c r="J301" s="22"/>
    </row>
    <row r="302" spans="1:10" ht="141.75" x14ac:dyDescent="0.25">
      <c r="A302" s="192">
        <v>208</v>
      </c>
      <c r="B302" s="156" t="s">
        <v>459</v>
      </c>
      <c r="C302" s="192" t="s">
        <v>161</v>
      </c>
      <c r="D302" s="192">
        <v>120</v>
      </c>
      <c r="E302" s="192">
        <v>30</v>
      </c>
      <c r="F302" s="192">
        <v>30</v>
      </c>
      <c r="G302" s="192">
        <v>60</v>
      </c>
      <c r="H302" s="192"/>
      <c r="I302" s="192">
        <v>90</v>
      </c>
      <c r="J302" s="22"/>
    </row>
    <row r="303" spans="1:10" ht="126" x14ac:dyDescent="0.25">
      <c r="A303" s="192">
        <v>209</v>
      </c>
      <c r="B303" s="156" t="s">
        <v>460</v>
      </c>
      <c r="C303" s="192" t="s">
        <v>161</v>
      </c>
      <c r="D303" s="192">
        <v>48</v>
      </c>
      <c r="E303" s="192">
        <v>12</v>
      </c>
      <c r="F303" s="192">
        <v>12</v>
      </c>
      <c r="G303" s="192">
        <v>24</v>
      </c>
      <c r="H303" s="192"/>
      <c r="I303" s="192">
        <v>36</v>
      </c>
      <c r="J303" s="22"/>
    </row>
    <row r="304" spans="1:10" ht="110.25" x14ac:dyDescent="0.25">
      <c r="A304" s="192">
        <v>210</v>
      </c>
      <c r="B304" s="156" t="s">
        <v>461</v>
      </c>
      <c r="C304" s="192" t="s">
        <v>161</v>
      </c>
      <c r="D304" s="192">
        <v>24</v>
      </c>
      <c r="E304" s="192">
        <v>6</v>
      </c>
      <c r="F304" s="192">
        <v>6</v>
      </c>
      <c r="G304" s="192">
        <v>12</v>
      </c>
      <c r="H304" s="192"/>
      <c r="I304" s="192">
        <v>18</v>
      </c>
      <c r="J304" s="22"/>
    </row>
    <row r="305" spans="1:10" ht="220.5" x14ac:dyDescent="0.25">
      <c r="A305" s="157">
        <v>211</v>
      </c>
      <c r="B305" s="156" t="s">
        <v>462</v>
      </c>
      <c r="C305" s="192" t="s">
        <v>161</v>
      </c>
      <c r="D305" s="192">
        <v>24</v>
      </c>
      <c r="E305" s="192">
        <v>6</v>
      </c>
      <c r="F305" s="192">
        <v>6</v>
      </c>
      <c r="G305" s="192">
        <v>12</v>
      </c>
      <c r="H305" s="192"/>
      <c r="I305" s="192">
        <v>18</v>
      </c>
      <c r="J305" s="22"/>
    </row>
    <row r="306" spans="1:10" x14ac:dyDescent="0.25">
      <c r="A306" s="313" t="s">
        <v>362</v>
      </c>
      <c r="B306" s="313"/>
      <c r="C306" s="313"/>
      <c r="D306" s="313"/>
      <c r="E306" s="313"/>
      <c r="F306" s="313"/>
      <c r="G306" s="313"/>
      <c r="H306" s="313"/>
      <c r="I306" s="313"/>
      <c r="J306" s="313"/>
    </row>
    <row r="307" spans="1:10" ht="157.5" x14ac:dyDescent="0.25">
      <c r="A307" s="192">
        <v>212</v>
      </c>
      <c r="B307" s="156" t="s">
        <v>577</v>
      </c>
      <c r="C307" s="192" t="s">
        <v>161</v>
      </c>
      <c r="D307" s="192">
        <v>0</v>
      </c>
      <c r="E307" s="192">
        <v>0</v>
      </c>
      <c r="F307" s="192">
        <v>0</v>
      </c>
      <c r="G307" s="192">
        <v>0</v>
      </c>
      <c r="H307" s="192"/>
      <c r="I307" s="192">
        <v>0</v>
      </c>
      <c r="J307" s="22"/>
    </row>
    <row r="308" spans="1:10" ht="126" x14ac:dyDescent="0.25">
      <c r="A308" s="192">
        <v>213</v>
      </c>
      <c r="B308" s="156" t="s">
        <v>463</v>
      </c>
      <c r="C308" s="192" t="s">
        <v>161</v>
      </c>
      <c r="D308" s="192">
        <v>0</v>
      </c>
      <c r="E308" s="192">
        <v>0</v>
      </c>
      <c r="F308" s="192">
        <v>0</v>
      </c>
      <c r="G308" s="192">
        <v>0</v>
      </c>
      <c r="H308" s="192"/>
      <c r="I308" s="192">
        <v>0</v>
      </c>
      <c r="J308" s="22"/>
    </row>
    <row r="309" spans="1:10" x14ac:dyDescent="0.25">
      <c r="A309" s="313" t="s">
        <v>363</v>
      </c>
      <c r="B309" s="313"/>
      <c r="C309" s="313"/>
      <c r="D309" s="313"/>
      <c r="E309" s="313"/>
      <c r="F309" s="313"/>
      <c r="G309" s="313"/>
      <c r="H309" s="313"/>
      <c r="I309" s="313"/>
      <c r="J309" s="313"/>
    </row>
    <row r="310" spans="1:10" ht="110.25" x14ac:dyDescent="0.25">
      <c r="A310" s="192">
        <v>214</v>
      </c>
      <c r="B310" s="156" t="s">
        <v>464</v>
      </c>
      <c r="C310" s="192" t="s">
        <v>161</v>
      </c>
      <c r="D310" s="192">
        <v>240</v>
      </c>
      <c r="E310" s="192">
        <v>60</v>
      </c>
      <c r="F310" s="192">
        <v>60</v>
      </c>
      <c r="G310" s="192">
        <v>120</v>
      </c>
      <c r="H310" s="192"/>
      <c r="I310" s="192">
        <v>180</v>
      </c>
      <c r="J310" s="22"/>
    </row>
    <row r="311" spans="1:10" ht="126" x14ac:dyDescent="0.25">
      <c r="A311" s="192">
        <v>215</v>
      </c>
      <c r="B311" s="156" t="s">
        <v>465</v>
      </c>
      <c r="C311" s="192" t="s">
        <v>161</v>
      </c>
      <c r="D311" s="192">
        <v>20</v>
      </c>
      <c r="E311" s="192">
        <v>5</v>
      </c>
      <c r="F311" s="192">
        <v>5</v>
      </c>
      <c r="G311" s="192">
        <v>10</v>
      </c>
      <c r="H311" s="192"/>
      <c r="I311" s="192">
        <v>15</v>
      </c>
      <c r="J311" s="22"/>
    </row>
    <row r="312" spans="1:10" ht="78.75" x14ac:dyDescent="0.25">
      <c r="A312" s="192">
        <v>216</v>
      </c>
      <c r="B312" s="156" t="s">
        <v>466</v>
      </c>
      <c r="C312" s="192" t="s">
        <v>161</v>
      </c>
      <c r="D312" s="192">
        <v>1290</v>
      </c>
      <c r="E312" s="192">
        <v>0</v>
      </c>
      <c r="F312" s="192">
        <v>0</v>
      </c>
      <c r="G312" s="192">
        <v>1000</v>
      </c>
      <c r="H312" s="192"/>
      <c r="I312" s="192">
        <v>1290</v>
      </c>
      <c r="J312" s="22"/>
    </row>
    <row r="313" spans="1:10" ht="157.5" x14ac:dyDescent="0.25">
      <c r="A313" s="192">
        <v>217</v>
      </c>
      <c r="B313" s="156" t="s">
        <v>467</v>
      </c>
      <c r="C313" s="192" t="s">
        <v>161</v>
      </c>
      <c r="D313" s="192">
        <v>240</v>
      </c>
      <c r="E313" s="192">
        <v>60</v>
      </c>
      <c r="F313" s="192">
        <v>60</v>
      </c>
      <c r="G313" s="192">
        <v>120</v>
      </c>
      <c r="H313" s="192"/>
      <c r="I313" s="192">
        <v>180</v>
      </c>
      <c r="J313" s="22"/>
    </row>
    <row r="314" spans="1:10" x14ac:dyDescent="0.25">
      <c r="A314" s="313" t="s">
        <v>364</v>
      </c>
      <c r="B314" s="313"/>
      <c r="C314" s="313"/>
      <c r="D314" s="313"/>
      <c r="E314" s="313"/>
      <c r="F314" s="313"/>
      <c r="G314" s="313"/>
      <c r="H314" s="313"/>
      <c r="I314" s="313"/>
      <c r="J314" s="313"/>
    </row>
    <row r="315" spans="1:10" ht="94.5" x14ac:dyDescent="0.25">
      <c r="A315" s="192">
        <v>218</v>
      </c>
      <c r="B315" s="156" t="s">
        <v>468</v>
      </c>
      <c r="C315" s="192" t="s">
        <v>161</v>
      </c>
      <c r="D315" s="192">
        <v>300</v>
      </c>
      <c r="E315" s="192">
        <v>50</v>
      </c>
      <c r="F315" s="192">
        <v>50</v>
      </c>
      <c r="G315" s="192">
        <v>150</v>
      </c>
      <c r="H315" s="192"/>
      <c r="I315" s="192">
        <v>200</v>
      </c>
      <c r="J315" s="22"/>
    </row>
    <row r="316" spans="1:10" x14ac:dyDescent="0.25">
      <c r="A316" s="313" t="s">
        <v>371</v>
      </c>
      <c r="B316" s="313"/>
      <c r="C316" s="313"/>
      <c r="D316" s="313"/>
      <c r="E316" s="313"/>
      <c r="F316" s="313"/>
      <c r="G316" s="313"/>
      <c r="H316" s="313"/>
      <c r="I316" s="313"/>
      <c r="J316" s="313"/>
    </row>
    <row r="317" spans="1:10" x14ac:dyDescent="0.25">
      <c r="A317" s="314" t="s">
        <v>305</v>
      </c>
      <c r="B317" s="314"/>
      <c r="C317" s="314"/>
      <c r="D317" s="314"/>
      <c r="E317" s="315"/>
      <c r="F317" s="315"/>
      <c r="G317" s="315"/>
      <c r="H317" s="315"/>
      <c r="I317" s="315"/>
      <c r="J317" s="315"/>
    </row>
    <row r="318" spans="1:10" ht="18.75" x14ac:dyDescent="0.25">
      <c r="A318" s="319" t="s">
        <v>326</v>
      </c>
      <c r="B318" s="319"/>
      <c r="C318" s="319"/>
      <c r="D318" s="319"/>
      <c r="E318" s="319"/>
      <c r="F318" s="319"/>
      <c r="G318" s="319"/>
      <c r="H318" s="319"/>
      <c r="I318" s="319"/>
      <c r="J318" s="319"/>
    </row>
    <row r="319" spans="1:10" x14ac:dyDescent="0.25">
      <c r="A319" s="318" t="s">
        <v>285</v>
      </c>
      <c r="B319" s="318"/>
      <c r="C319" s="318"/>
      <c r="D319" s="318"/>
      <c r="E319" s="318"/>
      <c r="F319" s="318"/>
      <c r="G319" s="318"/>
      <c r="H319" s="318"/>
      <c r="I319" s="318"/>
      <c r="J319" s="318"/>
    </row>
    <row r="320" spans="1:10" ht="204.75" x14ac:dyDescent="0.25">
      <c r="A320" s="192">
        <v>219</v>
      </c>
      <c r="B320" s="27" t="s">
        <v>639</v>
      </c>
      <c r="C320" s="192" t="s">
        <v>157</v>
      </c>
      <c r="D320" s="192">
        <v>0</v>
      </c>
      <c r="E320" s="192">
        <v>0</v>
      </c>
      <c r="F320" s="192">
        <v>0</v>
      </c>
      <c r="G320" s="192">
        <v>0</v>
      </c>
      <c r="H320" s="192"/>
      <c r="I320" s="192">
        <v>0</v>
      </c>
      <c r="J320" s="192"/>
    </row>
    <row r="321" spans="1:10" ht="204.75" x14ac:dyDescent="0.25">
      <c r="A321" s="192">
        <v>220</v>
      </c>
      <c r="B321" s="27" t="s">
        <v>286</v>
      </c>
      <c r="C321" s="192" t="s">
        <v>157</v>
      </c>
      <c r="D321" s="192">
        <v>85</v>
      </c>
      <c r="E321" s="192">
        <v>85</v>
      </c>
      <c r="F321" s="192">
        <v>85</v>
      </c>
      <c r="G321" s="192">
        <v>85</v>
      </c>
      <c r="H321" s="192"/>
      <c r="I321" s="192">
        <v>85</v>
      </c>
      <c r="J321" s="192"/>
    </row>
    <row r="322" spans="1:10" x14ac:dyDescent="0.25">
      <c r="A322" s="317" t="s">
        <v>367</v>
      </c>
      <c r="B322" s="317"/>
      <c r="C322" s="317"/>
      <c r="D322" s="317"/>
      <c r="E322" s="317"/>
      <c r="F322" s="317"/>
      <c r="G322" s="317"/>
      <c r="H322" s="317"/>
      <c r="I322" s="317"/>
      <c r="J322" s="317"/>
    </row>
    <row r="323" spans="1:10" ht="110.25" x14ac:dyDescent="0.25">
      <c r="A323" s="255">
        <v>221</v>
      </c>
      <c r="B323" s="27" t="s">
        <v>287</v>
      </c>
      <c r="C323" s="255" t="s">
        <v>288</v>
      </c>
      <c r="D323" s="255">
        <v>150722</v>
      </c>
      <c r="E323" s="255">
        <v>0</v>
      </c>
      <c r="F323" s="255">
        <v>0</v>
      </c>
      <c r="G323" s="36">
        <v>63829</v>
      </c>
      <c r="H323" s="255"/>
      <c r="I323" s="261">
        <v>110345.55</v>
      </c>
      <c r="J323" s="255"/>
    </row>
    <row r="324" spans="1:10" ht="63" x14ac:dyDescent="0.25">
      <c r="A324" s="255">
        <v>222</v>
      </c>
      <c r="B324" s="27" t="s">
        <v>289</v>
      </c>
      <c r="C324" s="255" t="s">
        <v>288</v>
      </c>
      <c r="D324" s="255">
        <v>552320</v>
      </c>
      <c r="E324" s="255">
        <v>552320</v>
      </c>
      <c r="F324" s="262">
        <v>546469.19999999995</v>
      </c>
      <c r="G324" s="255">
        <v>552320</v>
      </c>
      <c r="H324" s="255"/>
      <c r="I324" s="255">
        <v>552320</v>
      </c>
      <c r="J324" s="255"/>
    </row>
    <row r="325" spans="1:10" x14ac:dyDescent="0.25">
      <c r="A325" s="309" t="s">
        <v>635</v>
      </c>
      <c r="B325" s="310"/>
      <c r="C325" s="310"/>
      <c r="D325" s="310"/>
      <c r="E325" s="310"/>
      <c r="F325" s="310"/>
      <c r="G325" s="310"/>
      <c r="H325" s="310"/>
      <c r="I325" s="310"/>
      <c r="J325" s="311"/>
    </row>
    <row r="326" spans="1:10" ht="47.25" x14ac:dyDescent="0.25">
      <c r="A326" s="192">
        <v>223</v>
      </c>
      <c r="B326" s="233" t="s">
        <v>473</v>
      </c>
      <c r="C326" s="192" t="s">
        <v>161</v>
      </c>
      <c r="D326" s="192">
        <v>0</v>
      </c>
      <c r="E326" s="192">
        <v>0</v>
      </c>
      <c r="F326" s="192">
        <v>0</v>
      </c>
      <c r="G326" s="192">
        <v>0</v>
      </c>
      <c r="H326" s="192"/>
      <c r="I326" s="192">
        <v>0</v>
      </c>
      <c r="J326" s="192"/>
    </row>
    <row r="327" spans="1:10" ht="78.75" x14ac:dyDescent="0.25">
      <c r="A327" s="256">
        <v>224</v>
      </c>
      <c r="B327" s="260" t="s">
        <v>636</v>
      </c>
      <c r="C327" s="255" t="s">
        <v>161</v>
      </c>
      <c r="D327" s="192">
        <v>600</v>
      </c>
      <c r="E327" s="192">
        <v>0</v>
      </c>
      <c r="F327" s="192">
        <v>0</v>
      </c>
      <c r="G327" s="192">
        <v>0</v>
      </c>
      <c r="H327" s="192"/>
      <c r="I327" s="192">
        <v>0</v>
      </c>
      <c r="J327" s="192"/>
    </row>
    <row r="328" spans="1:10" ht="63" x14ac:dyDescent="0.25">
      <c r="A328" s="256">
        <v>225</v>
      </c>
      <c r="B328" s="260" t="s">
        <v>637</v>
      </c>
      <c r="C328" s="255" t="s">
        <v>161</v>
      </c>
      <c r="D328" s="255">
        <v>47</v>
      </c>
      <c r="E328" s="255">
        <v>0</v>
      </c>
      <c r="F328" s="255">
        <v>0</v>
      </c>
      <c r="G328" s="255">
        <v>15</v>
      </c>
      <c r="H328" s="255"/>
      <c r="I328" s="255">
        <v>30</v>
      </c>
      <c r="J328" s="255"/>
    </row>
    <row r="329" spans="1:10" ht="63" x14ac:dyDescent="0.25">
      <c r="A329" s="259">
        <v>226</v>
      </c>
      <c r="B329" s="260" t="s">
        <v>638</v>
      </c>
      <c r="C329" s="255" t="s">
        <v>161</v>
      </c>
      <c r="D329" s="192">
        <v>50</v>
      </c>
      <c r="E329" s="192">
        <v>0</v>
      </c>
      <c r="F329" s="192">
        <v>0</v>
      </c>
      <c r="G329" s="192">
        <v>5</v>
      </c>
      <c r="H329" s="192"/>
      <c r="I329" s="192">
        <v>48</v>
      </c>
      <c r="J329" s="192"/>
    </row>
    <row r="330" spans="1:10" ht="18.75" x14ac:dyDescent="0.3">
      <c r="A330" s="320" t="s">
        <v>271</v>
      </c>
      <c r="B330" s="367"/>
      <c r="C330" s="368"/>
      <c r="D330" s="368"/>
      <c r="E330" s="368"/>
      <c r="F330" s="368"/>
      <c r="G330" s="368"/>
      <c r="H330" s="368"/>
      <c r="I330" s="368"/>
      <c r="J330" s="368"/>
    </row>
    <row r="331" spans="1:10" x14ac:dyDescent="0.25">
      <c r="A331" s="318" t="s">
        <v>272</v>
      </c>
      <c r="B331" s="318"/>
      <c r="C331" s="318"/>
      <c r="D331" s="318"/>
      <c r="E331" s="318"/>
      <c r="F331" s="318"/>
      <c r="G331" s="318"/>
      <c r="H331" s="318"/>
      <c r="I331" s="318"/>
      <c r="J331" s="318"/>
    </row>
    <row r="332" spans="1:10" ht="47.25" x14ac:dyDescent="0.25">
      <c r="A332" s="192">
        <v>227</v>
      </c>
      <c r="B332" s="22" t="s">
        <v>274</v>
      </c>
      <c r="C332" s="192" t="s">
        <v>161</v>
      </c>
      <c r="D332" s="192">
        <v>1</v>
      </c>
      <c r="E332" s="192">
        <v>0</v>
      </c>
      <c r="F332" s="192">
        <v>0</v>
      </c>
      <c r="G332" s="192">
        <v>0</v>
      </c>
      <c r="H332" s="192"/>
      <c r="I332" s="192">
        <v>0</v>
      </c>
      <c r="J332" s="192"/>
    </row>
    <row r="333" spans="1:10" ht="330.75" x14ac:dyDescent="0.25">
      <c r="A333" s="192">
        <v>228</v>
      </c>
      <c r="B333" s="26" t="s">
        <v>610</v>
      </c>
      <c r="C333" s="192" t="s">
        <v>161</v>
      </c>
      <c r="D333" s="192">
        <v>1</v>
      </c>
      <c r="E333" s="192">
        <v>1</v>
      </c>
      <c r="F333" s="192">
        <v>1</v>
      </c>
      <c r="G333" s="192">
        <v>1</v>
      </c>
      <c r="H333" s="192"/>
      <c r="I333" s="192">
        <v>1</v>
      </c>
      <c r="J333" s="192"/>
    </row>
    <row r="334" spans="1:10" x14ac:dyDescent="0.25">
      <c r="A334" s="318" t="s">
        <v>273</v>
      </c>
      <c r="B334" s="318"/>
      <c r="C334" s="318"/>
      <c r="D334" s="318"/>
      <c r="E334" s="318"/>
      <c r="F334" s="318"/>
      <c r="G334" s="318"/>
      <c r="H334" s="318"/>
      <c r="I334" s="318"/>
      <c r="J334" s="318"/>
    </row>
    <row r="335" spans="1:10" ht="78.75" x14ac:dyDescent="0.25">
      <c r="A335" s="252">
        <v>229</v>
      </c>
      <c r="B335" s="27" t="s">
        <v>611</v>
      </c>
      <c r="C335" s="242" t="s">
        <v>474</v>
      </c>
      <c r="D335" s="242">
        <v>3</v>
      </c>
      <c r="E335" s="242">
        <v>0</v>
      </c>
      <c r="F335" s="242">
        <v>9</v>
      </c>
      <c r="G335" s="242">
        <v>0</v>
      </c>
      <c r="H335" s="242"/>
      <c r="I335" s="242">
        <v>0</v>
      </c>
      <c r="J335" s="242"/>
    </row>
    <row r="336" spans="1:10" ht="78.75" x14ac:dyDescent="0.25">
      <c r="A336" s="252">
        <v>230</v>
      </c>
      <c r="B336" s="27" t="s">
        <v>612</v>
      </c>
      <c r="C336" s="242" t="s">
        <v>474</v>
      </c>
      <c r="D336" s="242">
        <v>0</v>
      </c>
      <c r="E336" s="242">
        <v>0</v>
      </c>
      <c r="F336" s="242">
        <v>0</v>
      </c>
      <c r="G336" s="242">
        <v>0</v>
      </c>
      <c r="H336" s="242"/>
      <c r="I336" s="242">
        <v>0</v>
      </c>
      <c r="J336" s="242"/>
    </row>
    <row r="337" spans="1:10" ht="94.5" x14ac:dyDescent="0.25">
      <c r="A337" s="252">
        <v>231</v>
      </c>
      <c r="B337" s="27" t="s">
        <v>613</v>
      </c>
      <c r="C337" s="242" t="s">
        <v>474</v>
      </c>
      <c r="D337" s="242">
        <v>1</v>
      </c>
      <c r="E337" s="242">
        <v>1</v>
      </c>
      <c r="F337" s="242">
        <v>1</v>
      </c>
      <c r="G337" s="242">
        <v>1</v>
      </c>
      <c r="H337" s="242"/>
      <c r="I337" s="242">
        <v>1</v>
      </c>
      <c r="J337" s="242"/>
    </row>
    <row r="338" spans="1:10" ht="47.25" x14ac:dyDescent="0.25">
      <c r="A338" s="252">
        <v>232</v>
      </c>
      <c r="B338" s="27" t="s">
        <v>614</v>
      </c>
      <c r="C338" s="242" t="s">
        <v>474</v>
      </c>
      <c r="D338" s="242">
        <v>1</v>
      </c>
      <c r="E338" s="242">
        <v>1</v>
      </c>
      <c r="F338" s="242">
        <v>1</v>
      </c>
      <c r="G338" s="242">
        <v>1</v>
      </c>
      <c r="H338" s="242"/>
      <c r="I338" s="242">
        <v>1</v>
      </c>
      <c r="J338" s="242"/>
    </row>
    <row r="339" spans="1:10" ht="63" x14ac:dyDescent="0.25">
      <c r="A339" s="252">
        <v>233</v>
      </c>
      <c r="B339" s="213" t="s">
        <v>615</v>
      </c>
      <c r="C339" s="242" t="s">
        <v>474</v>
      </c>
      <c r="D339" s="242">
        <v>1</v>
      </c>
      <c r="E339" s="242">
        <v>1</v>
      </c>
      <c r="F339" s="242">
        <v>1</v>
      </c>
      <c r="G339" s="242">
        <v>1</v>
      </c>
      <c r="H339" s="242"/>
      <c r="I339" s="242">
        <v>1</v>
      </c>
      <c r="J339" s="242"/>
    </row>
    <row r="340" spans="1:10" ht="189" x14ac:dyDescent="0.25">
      <c r="A340" s="243">
        <v>234</v>
      </c>
      <c r="B340" s="216" t="s">
        <v>616</v>
      </c>
      <c r="C340" s="242" t="s">
        <v>474</v>
      </c>
      <c r="D340" s="242">
        <v>30</v>
      </c>
      <c r="E340" s="242">
        <v>30</v>
      </c>
      <c r="F340" s="242">
        <v>30</v>
      </c>
      <c r="G340" s="242">
        <v>30</v>
      </c>
      <c r="H340" s="242"/>
      <c r="I340" s="242">
        <v>30</v>
      </c>
      <c r="J340" s="242"/>
    </row>
    <row r="341" spans="1:10" ht="409.5" x14ac:dyDescent="0.25">
      <c r="A341" s="252">
        <v>235</v>
      </c>
      <c r="B341" s="22" t="s">
        <v>405</v>
      </c>
      <c r="C341" s="192" t="s">
        <v>157</v>
      </c>
      <c r="D341" s="192">
        <v>0</v>
      </c>
      <c r="E341" s="192">
        <v>0</v>
      </c>
      <c r="F341" s="192">
        <v>0</v>
      </c>
      <c r="G341" s="192">
        <v>0</v>
      </c>
      <c r="H341" s="192"/>
      <c r="I341" s="192">
        <v>0</v>
      </c>
      <c r="J341" s="22"/>
    </row>
    <row r="342" spans="1:10" ht="157.5" x14ac:dyDescent="0.25">
      <c r="A342" s="252">
        <v>236</v>
      </c>
      <c r="B342" s="26" t="s">
        <v>617</v>
      </c>
      <c r="C342" s="192" t="s">
        <v>161</v>
      </c>
      <c r="D342" s="192">
        <v>3</v>
      </c>
      <c r="E342" s="192">
        <v>3</v>
      </c>
      <c r="F342" s="192">
        <v>3</v>
      </c>
      <c r="G342" s="192">
        <v>3</v>
      </c>
      <c r="H342" s="192"/>
      <c r="I342" s="192">
        <v>3</v>
      </c>
      <c r="J342" s="192"/>
    </row>
    <row r="343" spans="1:10" ht="78.75" x14ac:dyDescent="0.25">
      <c r="A343" s="252">
        <v>237</v>
      </c>
      <c r="B343" s="24" t="s">
        <v>618</v>
      </c>
      <c r="C343" s="242" t="s">
        <v>161</v>
      </c>
      <c r="D343" s="192">
        <v>1</v>
      </c>
      <c r="E343" s="192">
        <v>1</v>
      </c>
      <c r="F343" s="192">
        <v>1</v>
      </c>
      <c r="G343" s="192">
        <v>1</v>
      </c>
      <c r="H343" s="192"/>
      <c r="I343" s="192">
        <v>1</v>
      </c>
      <c r="J343" s="192"/>
    </row>
    <row r="344" spans="1:10" ht="173.25" x14ac:dyDescent="0.25">
      <c r="A344" s="252">
        <v>238</v>
      </c>
      <c r="B344" s="24" t="s">
        <v>619</v>
      </c>
      <c r="C344" s="192" t="s">
        <v>161</v>
      </c>
      <c r="D344" s="241">
        <v>1</v>
      </c>
      <c r="E344" s="241">
        <v>1</v>
      </c>
      <c r="F344" s="241">
        <v>1</v>
      </c>
      <c r="G344" s="241">
        <v>1</v>
      </c>
      <c r="H344" s="241"/>
      <c r="I344" s="241">
        <v>1</v>
      </c>
      <c r="J344" s="241"/>
    </row>
    <row r="345" spans="1:10" ht="173.25" x14ac:dyDescent="0.25">
      <c r="A345" s="252">
        <v>239</v>
      </c>
      <c r="B345" s="24" t="s">
        <v>641</v>
      </c>
      <c r="C345" s="242" t="s">
        <v>161</v>
      </c>
      <c r="D345" s="241">
        <v>0</v>
      </c>
      <c r="E345" s="241">
        <v>0</v>
      </c>
      <c r="F345" s="241">
        <v>0</v>
      </c>
      <c r="G345" s="241">
        <v>0</v>
      </c>
      <c r="H345" s="241"/>
      <c r="I345" s="241">
        <v>0</v>
      </c>
      <c r="J345" s="241"/>
    </row>
    <row r="346" spans="1:10" ht="110.25" x14ac:dyDescent="0.25">
      <c r="A346" s="252">
        <v>240</v>
      </c>
      <c r="B346" s="260" t="s">
        <v>642</v>
      </c>
      <c r="C346" s="242" t="s">
        <v>161</v>
      </c>
      <c r="D346" s="241">
        <v>1</v>
      </c>
      <c r="E346" s="241">
        <v>1</v>
      </c>
      <c r="F346" s="241">
        <v>1</v>
      </c>
      <c r="G346" s="241">
        <v>1</v>
      </c>
      <c r="H346" s="241"/>
      <c r="I346" s="241">
        <v>1</v>
      </c>
      <c r="J346" s="241"/>
    </row>
    <row r="347" spans="1:10" ht="94.5" x14ac:dyDescent="0.25">
      <c r="A347" s="252">
        <v>241</v>
      </c>
      <c r="B347" s="213" t="s">
        <v>620</v>
      </c>
      <c r="C347" s="242" t="s">
        <v>161</v>
      </c>
      <c r="D347" s="241">
        <v>22</v>
      </c>
      <c r="E347" s="241">
        <v>22</v>
      </c>
      <c r="F347" s="241">
        <v>22</v>
      </c>
      <c r="G347" s="241">
        <v>22</v>
      </c>
      <c r="H347" s="241"/>
      <c r="I347" s="241">
        <v>22</v>
      </c>
      <c r="J347" s="241"/>
    </row>
    <row r="348" spans="1:10" ht="189" x14ac:dyDescent="0.25">
      <c r="A348" s="243">
        <v>242</v>
      </c>
      <c r="B348" s="263" t="s">
        <v>621</v>
      </c>
      <c r="C348" s="242" t="s">
        <v>161</v>
      </c>
      <c r="D348" s="192">
        <v>22</v>
      </c>
      <c r="E348" s="192">
        <v>0</v>
      </c>
      <c r="F348" s="192">
        <v>0</v>
      </c>
      <c r="G348" s="192">
        <v>0</v>
      </c>
      <c r="H348" s="192"/>
      <c r="I348" s="192">
        <v>0</v>
      </c>
      <c r="J348" s="192"/>
    </row>
    <row r="349" spans="1:10" x14ac:dyDescent="0.25">
      <c r="A349" s="348" t="s">
        <v>275</v>
      </c>
      <c r="B349" s="349"/>
      <c r="C349" s="349"/>
      <c r="D349" s="349"/>
      <c r="E349" s="349"/>
      <c r="F349" s="349"/>
      <c r="G349" s="349"/>
      <c r="H349" s="349"/>
      <c r="I349" s="349"/>
      <c r="J349" s="350"/>
    </row>
    <row r="350" spans="1:10" x14ac:dyDescent="0.25">
      <c r="A350" s="328" t="s">
        <v>305</v>
      </c>
      <c r="B350" s="329"/>
      <c r="C350" s="329"/>
      <c r="D350" s="329"/>
      <c r="E350" s="329"/>
      <c r="F350" s="330"/>
      <c r="G350" s="22"/>
      <c r="H350" s="22"/>
      <c r="I350" s="22"/>
      <c r="J350" s="22"/>
    </row>
    <row r="351" spans="1:10" ht="18.75" x14ac:dyDescent="0.25">
      <c r="A351" s="345" t="s">
        <v>327</v>
      </c>
      <c r="B351" s="346"/>
      <c r="C351" s="346"/>
      <c r="D351" s="346"/>
      <c r="E351" s="346"/>
      <c r="F351" s="346"/>
      <c r="G351" s="346"/>
      <c r="H351" s="346"/>
      <c r="I351" s="346"/>
      <c r="J351" s="347"/>
    </row>
    <row r="352" spans="1:10" x14ac:dyDescent="0.25">
      <c r="A352" s="309" t="s">
        <v>386</v>
      </c>
      <c r="B352" s="326"/>
      <c r="C352" s="326"/>
      <c r="D352" s="326"/>
      <c r="E352" s="326"/>
      <c r="F352" s="326"/>
      <c r="G352" s="326"/>
      <c r="H352" s="326"/>
      <c r="I352" s="326"/>
      <c r="J352" s="327"/>
    </row>
    <row r="353" spans="1:11" ht="110.25" x14ac:dyDescent="0.25">
      <c r="A353" s="192">
        <v>243</v>
      </c>
      <c r="B353" s="22" t="s">
        <v>496</v>
      </c>
      <c r="C353" s="192" t="s">
        <v>160</v>
      </c>
      <c r="D353" s="192">
        <v>0</v>
      </c>
      <c r="E353" s="192">
        <v>0</v>
      </c>
      <c r="F353" s="192">
        <v>0</v>
      </c>
      <c r="G353" s="192">
        <v>0</v>
      </c>
      <c r="H353" s="22"/>
      <c r="I353" s="192">
        <v>0</v>
      </c>
      <c r="J353" s="22"/>
    </row>
    <row r="354" spans="1:11" ht="110.25" x14ac:dyDescent="0.25">
      <c r="A354" s="192">
        <v>244</v>
      </c>
      <c r="B354" s="22" t="s">
        <v>497</v>
      </c>
      <c r="C354" s="192" t="s">
        <v>165</v>
      </c>
      <c r="D354" s="192" t="s">
        <v>166</v>
      </c>
      <c r="E354" s="192" t="s">
        <v>166</v>
      </c>
      <c r="F354" s="192" t="s">
        <v>166</v>
      </c>
      <c r="G354" s="192" t="s">
        <v>166</v>
      </c>
      <c r="H354" s="192"/>
      <c r="I354" s="192" t="s">
        <v>166</v>
      </c>
      <c r="J354" s="22"/>
    </row>
    <row r="355" spans="1:11" ht="94.5" x14ac:dyDescent="0.25">
      <c r="A355" s="192">
        <v>245</v>
      </c>
      <c r="B355" s="22" t="s">
        <v>498</v>
      </c>
      <c r="C355" s="192" t="s">
        <v>165</v>
      </c>
      <c r="D355" s="192" t="s">
        <v>166</v>
      </c>
      <c r="E355" s="192" t="s">
        <v>166</v>
      </c>
      <c r="F355" s="192" t="s">
        <v>166</v>
      </c>
      <c r="G355" s="192" t="s">
        <v>166</v>
      </c>
      <c r="H355" s="192"/>
      <c r="I355" s="192" t="s">
        <v>166</v>
      </c>
      <c r="J355" s="22"/>
    </row>
    <row r="356" spans="1:11" ht="157.5" x14ac:dyDescent="0.25">
      <c r="A356" s="192">
        <v>246</v>
      </c>
      <c r="B356" s="22" t="s">
        <v>499</v>
      </c>
      <c r="C356" s="192" t="s">
        <v>160</v>
      </c>
      <c r="D356" s="192">
        <v>0</v>
      </c>
      <c r="E356" s="192">
        <v>0</v>
      </c>
      <c r="F356" s="192">
        <v>0</v>
      </c>
      <c r="G356" s="192">
        <v>0</v>
      </c>
      <c r="H356" s="22"/>
      <c r="I356" s="192">
        <v>0</v>
      </c>
      <c r="J356" s="22"/>
    </row>
    <row r="357" spans="1:11" ht="157.5" x14ac:dyDescent="0.25">
      <c r="A357" s="192">
        <v>247</v>
      </c>
      <c r="B357" s="22" t="s">
        <v>500</v>
      </c>
      <c r="C357" s="192" t="s">
        <v>165</v>
      </c>
      <c r="D357" s="192" t="s">
        <v>166</v>
      </c>
      <c r="E357" s="192" t="s">
        <v>166</v>
      </c>
      <c r="F357" s="192" t="s">
        <v>166</v>
      </c>
      <c r="G357" s="192" t="s">
        <v>166</v>
      </c>
      <c r="H357" s="192"/>
      <c r="I357" s="192" t="s">
        <v>166</v>
      </c>
      <c r="J357" s="22"/>
    </row>
    <row r="358" spans="1:11" ht="110.25" x14ac:dyDescent="0.25">
      <c r="A358" s="192">
        <v>248</v>
      </c>
      <c r="B358" s="22" t="s">
        <v>501</v>
      </c>
      <c r="C358" s="192" t="s">
        <v>165</v>
      </c>
      <c r="D358" s="192" t="s">
        <v>166</v>
      </c>
      <c r="E358" s="192" t="s">
        <v>166</v>
      </c>
      <c r="F358" s="192" t="s">
        <v>166</v>
      </c>
      <c r="G358" s="192" t="s">
        <v>166</v>
      </c>
      <c r="H358" s="192"/>
      <c r="I358" s="192" t="s">
        <v>166</v>
      </c>
      <c r="J358" s="22"/>
    </row>
    <row r="359" spans="1:11" ht="110.25" x14ac:dyDescent="0.25">
      <c r="A359" s="157">
        <v>249</v>
      </c>
      <c r="B359" s="22" t="s">
        <v>502</v>
      </c>
      <c r="C359" s="192" t="s">
        <v>165</v>
      </c>
      <c r="D359" s="192" t="s">
        <v>166</v>
      </c>
      <c r="E359" s="192" t="s">
        <v>166</v>
      </c>
      <c r="F359" s="192" t="s">
        <v>166</v>
      </c>
      <c r="G359" s="192" t="s">
        <v>166</v>
      </c>
      <c r="H359" s="192"/>
      <c r="I359" s="192" t="s">
        <v>166</v>
      </c>
      <c r="J359" s="22"/>
    </row>
    <row r="360" spans="1:11" x14ac:dyDescent="0.25">
      <c r="A360" s="309" t="s">
        <v>387</v>
      </c>
      <c r="B360" s="326"/>
      <c r="C360" s="326"/>
      <c r="D360" s="326"/>
      <c r="E360" s="326"/>
      <c r="F360" s="326"/>
      <c r="G360" s="326"/>
      <c r="H360" s="326"/>
      <c r="I360" s="326"/>
      <c r="J360" s="327"/>
    </row>
    <row r="361" spans="1:11" ht="236.25" x14ac:dyDescent="0.25">
      <c r="A361" s="192">
        <v>250</v>
      </c>
      <c r="B361" s="24" t="s">
        <v>218</v>
      </c>
      <c r="C361" s="192" t="s">
        <v>161</v>
      </c>
      <c r="D361" s="198">
        <v>5000</v>
      </c>
      <c r="E361" s="198">
        <v>1200</v>
      </c>
      <c r="F361" s="198">
        <v>1241</v>
      </c>
      <c r="G361" s="192">
        <v>2500</v>
      </c>
      <c r="H361" s="192"/>
      <c r="I361" s="192">
        <v>4000</v>
      </c>
      <c r="J361" s="192"/>
      <c r="K361" s="25"/>
    </row>
    <row r="362" spans="1:11" ht="110.25" x14ac:dyDescent="0.25">
      <c r="A362" s="192">
        <v>251</v>
      </c>
      <c r="B362" s="22" t="s">
        <v>503</v>
      </c>
      <c r="C362" s="192" t="s">
        <v>161</v>
      </c>
      <c r="D362" s="192">
        <v>17</v>
      </c>
      <c r="E362" s="192">
        <v>1</v>
      </c>
      <c r="F362" s="192">
        <v>8</v>
      </c>
      <c r="G362" s="192">
        <v>5</v>
      </c>
      <c r="H362" s="192"/>
      <c r="I362" s="192">
        <v>11</v>
      </c>
      <c r="J362" s="192"/>
    </row>
    <row r="363" spans="1:11" x14ac:dyDescent="0.25">
      <c r="A363" s="348" t="s">
        <v>388</v>
      </c>
      <c r="B363" s="349"/>
      <c r="C363" s="349"/>
      <c r="D363" s="349"/>
      <c r="E363" s="349"/>
      <c r="F363" s="349"/>
      <c r="G363" s="349"/>
      <c r="H363" s="349"/>
      <c r="I363" s="349"/>
      <c r="J363" s="350"/>
    </row>
    <row r="364" spans="1:11" x14ac:dyDescent="0.25">
      <c r="A364" s="328" t="s">
        <v>305</v>
      </c>
      <c r="B364" s="329"/>
      <c r="C364" s="329"/>
      <c r="D364" s="330"/>
      <c r="E364" s="315"/>
      <c r="F364" s="315"/>
      <c r="G364" s="315"/>
      <c r="H364" s="315"/>
      <c r="I364" s="315"/>
      <c r="J364" s="315"/>
    </row>
    <row r="365" spans="1:11" ht="18.75" x14ac:dyDescent="0.25">
      <c r="A365" s="358" t="s">
        <v>328</v>
      </c>
      <c r="B365" s="359"/>
      <c r="C365" s="359"/>
      <c r="D365" s="359"/>
      <c r="E365" s="359"/>
      <c r="F365" s="359"/>
      <c r="G365" s="359"/>
      <c r="H365" s="359"/>
      <c r="I365" s="359"/>
      <c r="J365" s="360"/>
    </row>
    <row r="366" spans="1:11" x14ac:dyDescent="0.25">
      <c r="A366" s="348" t="s">
        <v>378</v>
      </c>
      <c r="B366" s="349"/>
      <c r="C366" s="349"/>
      <c r="D366" s="349"/>
      <c r="E366" s="349"/>
      <c r="F366" s="349"/>
      <c r="G366" s="349"/>
      <c r="H366" s="349"/>
      <c r="I366" s="349"/>
      <c r="J366" s="350"/>
    </row>
    <row r="367" spans="1:11" ht="31.5" x14ac:dyDescent="0.25">
      <c r="A367" s="239">
        <v>252</v>
      </c>
      <c r="B367" s="22" t="s">
        <v>234</v>
      </c>
      <c r="C367" s="238" t="s">
        <v>158</v>
      </c>
      <c r="D367" s="238">
        <v>0</v>
      </c>
      <c r="E367" s="238">
        <v>0</v>
      </c>
      <c r="F367" s="238">
        <v>0</v>
      </c>
      <c r="G367" s="238">
        <v>0</v>
      </c>
      <c r="H367" s="238"/>
      <c r="I367" s="238">
        <v>0</v>
      </c>
      <c r="J367" s="238"/>
    </row>
    <row r="368" spans="1:11" ht="31.5" x14ac:dyDescent="0.25">
      <c r="A368" s="192">
        <v>253</v>
      </c>
      <c r="B368" s="22" t="s">
        <v>235</v>
      </c>
      <c r="C368" s="192" t="s">
        <v>161</v>
      </c>
      <c r="D368" s="192">
        <v>1</v>
      </c>
      <c r="E368" s="192">
        <v>0</v>
      </c>
      <c r="F368" s="192">
        <v>0</v>
      </c>
      <c r="G368" s="192">
        <v>0</v>
      </c>
      <c r="H368" s="192"/>
      <c r="I368" s="192">
        <v>0</v>
      </c>
      <c r="J368" s="22"/>
    </row>
    <row r="369" spans="1:10" ht="31.5" x14ac:dyDescent="0.25">
      <c r="A369" s="192">
        <v>254</v>
      </c>
      <c r="B369" s="22" t="s">
        <v>236</v>
      </c>
      <c r="C369" s="192" t="s">
        <v>161</v>
      </c>
      <c r="D369" s="192">
        <v>0</v>
      </c>
      <c r="E369" s="192">
        <v>0</v>
      </c>
      <c r="F369" s="192">
        <v>0</v>
      </c>
      <c r="G369" s="192">
        <v>0</v>
      </c>
      <c r="H369" s="22"/>
      <c r="I369" s="192">
        <v>0</v>
      </c>
      <c r="J369" s="22"/>
    </row>
    <row r="370" spans="1:10" ht="63" x14ac:dyDescent="0.25">
      <c r="A370" s="192">
        <v>255</v>
      </c>
      <c r="B370" s="26" t="s">
        <v>578</v>
      </c>
      <c r="C370" s="192" t="s">
        <v>161</v>
      </c>
      <c r="D370" s="192">
        <v>0</v>
      </c>
      <c r="E370" s="192">
        <v>0</v>
      </c>
      <c r="F370" s="192">
        <v>0</v>
      </c>
      <c r="G370" s="192">
        <v>0</v>
      </c>
      <c r="H370" s="22"/>
      <c r="I370" s="192">
        <v>0</v>
      </c>
      <c r="J370" s="22"/>
    </row>
    <row r="371" spans="1:10" ht="47.25" x14ac:dyDescent="0.25">
      <c r="A371" s="192">
        <v>256</v>
      </c>
      <c r="B371" s="163" t="s">
        <v>237</v>
      </c>
      <c r="C371" s="192" t="s">
        <v>161</v>
      </c>
      <c r="D371" s="192">
        <v>0</v>
      </c>
      <c r="E371" s="192">
        <v>0</v>
      </c>
      <c r="F371" s="192">
        <v>0</v>
      </c>
      <c r="G371" s="192">
        <v>0</v>
      </c>
      <c r="H371" s="22"/>
      <c r="I371" s="192">
        <v>0</v>
      </c>
      <c r="J371" s="22"/>
    </row>
    <row r="372" spans="1:10" ht="110.25" x14ac:dyDescent="0.25">
      <c r="A372" s="192">
        <v>257</v>
      </c>
      <c r="B372" s="163" t="s">
        <v>238</v>
      </c>
      <c r="C372" s="192" t="s">
        <v>161</v>
      </c>
      <c r="D372" s="192">
        <v>1</v>
      </c>
      <c r="E372" s="192">
        <v>0</v>
      </c>
      <c r="F372" s="192">
        <v>0</v>
      </c>
      <c r="G372" s="192">
        <v>0</v>
      </c>
      <c r="H372" s="192"/>
      <c r="I372" s="192">
        <v>0</v>
      </c>
      <c r="J372" s="22"/>
    </row>
    <row r="373" spans="1:10" ht="126" x14ac:dyDescent="0.25">
      <c r="A373" s="192">
        <v>258</v>
      </c>
      <c r="B373" s="22" t="s">
        <v>579</v>
      </c>
      <c r="C373" s="192" t="s">
        <v>161</v>
      </c>
      <c r="D373" s="192">
        <v>0</v>
      </c>
      <c r="E373" s="192">
        <v>0</v>
      </c>
      <c r="F373" s="192">
        <v>0</v>
      </c>
      <c r="G373" s="192">
        <v>0</v>
      </c>
      <c r="H373" s="22"/>
      <c r="I373" s="192">
        <v>0</v>
      </c>
      <c r="J373" s="22"/>
    </row>
    <row r="374" spans="1:10" ht="236.25" x14ac:dyDescent="0.25">
      <c r="A374" s="192">
        <v>259</v>
      </c>
      <c r="B374" s="24" t="s">
        <v>580</v>
      </c>
      <c r="C374" s="192" t="s">
        <v>161</v>
      </c>
      <c r="D374" s="192">
        <v>0</v>
      </c>
      <c r="E374" s="192">
        <v>0</v>
      </c>
      <c r="F374" s="192">
        <v>0</v>
      </c>
      <c r="G374" s="192">
        <v>0</v>
      </c>
      <c r="H374" s="22"/>
      <c r="I374" s="192">
        <v>0</v>
      </c>
      <c r="J374" s="22"/>
    </row>
    <row r="375" spans="1:10" ht="78.75" x14ac:dyDescent="0.25">
      <c r="A375" s="157">
        <v>260</v>
      </c>
      <c r="B375" s="24" t="s">
        <v>581</v>
      </c>
      <c r="C375" s="192" t="s">
        <v>161</v>
      </c>
      <c r="D375" s="192">
        <v>0</v>
      </c>
      <c r="E375" s="192">
        <v>0</v>
      </c>
      <c r="F375" s="192">
        <v>0</v>
      </c>
      <c r="G375" s="192">
        <v>0</v>
      </c>
      <c r="H375" s="22"/>
      <c r="I375" s="192">
        <v>0</v>
      </c>
      <c r="J375" s="22"/>
    </row>
    <row r="376" spans="1:10" ht="63" x14ac:dyDescent="0.25">
      <c r="A376" s="192">
        <v>261</v>
      </c>
      <c r="B376" s="24" t="s">
        <v>582</v>
      </c>
      <c r="C376" s="192" t="s">
        <v>161</v>
      </c>
      <c r="D376" s="192">
        <v>0</v>
      </c>
      <c r="E376" s="192">
        <v>0</v>
      </c>
      <c r="F376" s="192">
        <v>0</v>
      </c>
      <c r="G376" s="192">
        <v>0</v>
      </c>
      <c r="H376" s="192"/>
      <c r="I376" s="192">
        <v>0</v>
      </c>
      <c r="J376" s="22"/>
    </row>
    <row r="377" spans="1:10" ht="60" x14ac:dyDescent="0.25">
      <c r="A377" s="192">
        <v>262</v>
      </c>
      <c r="B377" s="201" t="s">
        <v>583</v>
      </c>
      <c r="C377" s="202" t="s">
        <v>161</v>
      </c>
      <c r="D377" s="202">
        <v>0</v>
      </c>
      <c r="E377" s="202">
        <v>0</v>
      </c>
      <c r="F377" s="202">
        <v>0</v>
      </c>
      <c r="G377" s="202">
        <v>0</v>
      </c>
      <c r="H377" s="203"/>
      <c r="I377" s="202">
        <v>0</v>
      </c>
      <c r="J377" s="22"/>
    </row>
    <row r="378" spans="1:10" ht="60" x14ac:dyDescent="0.25">
      <c r="A378" s="192">
        <v>263</v>
      </c>
      <c r="B378" s="204" t="s">
        <v>400</v>
      </c>
      <c r="C378" s="202" t="s">
        <v>161</v>
      </c>
      <c r="D378" s="192">
        <v>0</v>
      </c>
      <c r="E378" s="192">
        <v>0</v>
      </c>
      <c r="F378" s="192">
        <v>0</v>
      </c>
      <c r="G378" s="192">
        <v>0</v>
      </c>
      <c r="H378" s="22"/>
      <c r="I378" s="192">
        <v>0</v>
      </c>
      <c r="J378" s="22"/>
    </row>
    <row r="379" spans="1:10" ht="60" x14ac:dyDescent="0.25">
      <c r="A379" s="192">
        <v>264</v>
      </c>
      <c r="B379" s="204" t="s">
        <v>584</v>
      </c>
      <c r="C379" s="202" t="s">
        <v>161</v>
      </c>
      <c r="D379" s="202">
        <v>0</v>
      </c>
      <c r="E379" s="202">
        <v>0</v>
      </c>
      <c r="F379" s="202">
        <v>0</v>
      </c>
      <c r="G379" s="202">
        <v>0</v>
      </c>
      <c r="H379" s="203"/>
      <c r="I379" s="202">
        <v>0</v>
      </c>
      <c r="J379" s="22"/>
    </row>
    <row r="380" spans="1:10" ht="60" x14ac:dyDescent="0.25">
      <c r="A380" s="192">
        <v>265</v>
      </c>
      <c r="B380" s="204" t="s">
        <v>585</v>
      </c>
      <c r="C380" s="202" t="s">
        <v>161</v>
      </c>
      <c r="D380" s="202">
        <v>15</v>
      </c>
      <c r="E380" s="202">
        <v>0</v>
      </c>
      <c r="F380" s="202">
        <v>0</v>
      </c>
      <c r="G380" s="202">
        <v>0</v>
      </c>
      <c r="H380" s="203"/>
      <c r="I380" s="202">
        <v>0</v>
      </c>
      <c r="J380" s="22"/>
    </row>
    <row r="381" spans="1:10" ht="45" x14ac:dyDescent="0.25">
      <c r="A381" s="192">
        <v>266</v>
      </c>
      <c r="B381" s="201" t="s">
        <v>586</v>
      </c>
      <c r="C381" s="202" t="s">
        <v>161</v>
      </c>
      <c r="D381" s="202">
        <v>2</v>
      </c>
      <c r="E381" s="202">
        <v>0</v>
      </c>
      <c r="F381" s="202">
        <v>0</v>
      </c>
      <c r="G381" s="202">
        <v>0</v>
      </c>
      <c r="H381" s="203"/>
      <c r="I381" s="202">
        <v>0</v>
      </c>
      <c r="J381" s="22"/>
    </row>
    <row r="382" spans="1:10" ht="60" x14ac:dyDescent="0.25">
      <c r="A382" s="238">
        <v>267</v>
      </c>
      <c r="B382" s="204" t="s">
        <v>587</v>
      </c>
      <c r="C382" s="202" t="s">
        <v>161</v>
      </c>
      <c r="D382" s="202">
        <v>2</v>
      </c>
      <c r="E382" s="202">
        <v>0</v>
      </c>
      <c r="F382" s="202">
        <v>0</v>
      </c>
      <c r="G382" s="202">
        <v>0</v>
      </c>
      <c r="H382" s="203"/>
      <c r="I382" s="202">
        <v>0</v>
      </c>
      <c r="J382" s="22"/>
    </row>
    <row r="383" spans="1:10" ht="30" x14ac:dyDescent="0.25">
      <c r="A383" s="238">
        <v>268</v>
      </c>
      <c r="B383" s="201" t="s">
        <v>588</v>
      </c>
      <c r="C383" s="202" t="s">
        <v>161</v>
      </c>
      <c r="D383" s="202">
        <v>0</v>
      </c>
      <c r="E383" s="202">
        <v>0</v>
      </c>
      <c r="F383" s="202">
        <v>0</v>
      </c>
      <c r="G383" s="202">
        <v>0</v>
      </c>
      <c r="H383" s="203"/>
      <c r="I383" s="202">
        <v>0</v>
      </c>
      <c r="J383" s="22"/>
    </row>
    <row r="384" spans="1:10" x14ac:dyDescent="0.25">
      <c r="A384" s="238">
        <v>269</v>
      </c>
      <c r="B384" s="22" t="s">
        <v>233</v>
      </c>
      <c r="C384" s="192" t="s">
        <v>161</v>
      </c>
      <c r="D384" s="192">
        <v>2</v>
      </c>
      <c r="E384" s="192">
        <v>0</v>
      </c>
      <c r="F384" s="192">
        <v>0</v>
      </c>
      <c r="G384" s="192">
        <v>0</v>
      </c>
      <c r="H384" s="192"/>
      <c r="I384" s="192">
        <v>0</v>
      </c>
      <c r="J384" s="22"/>
    </row>
    <row r="385" spans="1:10" ht="38.25" customHeight="1" x14ac:dyDescent="0.25">
      <c r="A385" s="348" t="s">
        <v>372</v>
      </c>
      <c r="B385" s="349"/>
      <c r="C385" s="349"/>
      <c r="D385" s="349"/>
      <c r="E385" s="349"/>
      <c r="F385" s="349"/>
      <c r="G385" s="349"/>
      <c r="H385" s="349"/>
      <c r="I385" s="349"/>
      <c r="J385" s="350"/>
    </row>
    <row r="386" spans="1:10" ht="141.75" x14ac:dyDescent="0.25">
      <c r="A386" s="192">
        <v>270</v>
      </c>
      <c r="B386" s="158" t="s">
        <v>589</v>
      </c>
      <c r="C386" s="192" t="s">
        <v>161</v>
      </c>
      <c r="D386" s="192">
        <v>1</v>
      </c>
      <c r="E386" s="192">
        <v>0</v>
      </c>
      <c r="F386" s="192">
        <v>0</v>
      </c>
      <c r="G386" s="192">
        <v>0</v>
      </c>
      <c r="H386" s="22"/>
      <c r="I386" s="192">
        <v>0</v>
      </c>
      <c r="J386" s="22"/>
    </row>
    <row r="387" spans="1:10" ht="31.5" x14ac:dyDescent="0.25">
      <c r="A387" s="157">
        <v>271</v>
      </c>
      <c r="B387" s="200" t="s">
        <v>401</v>
      </c>
      <c r="C387" s="238" t="s">
        <v>161</v>
      </c>
      <c r="D387" s="205">
        <v>0</v>
      </c>
      <c r="E387" s="192">
        <v>0</v>
      </c>
      <c r="F387" s="192">
        <v>0</v>
      </c>
      <c r="G387" s="192">
        <v>0</v>
      </c>
      <c r="H387" s="22"/>
      <c r="I387" s="192">
        <v>0</v>
      </c>
      <c r="J387" s="22"/>
    </row>
    <row r="388" spans="1:10" ht="63" x14ac:dyDescent="0.25">
      <c r="A388" s="192">
        <v>272</v>
      </c>
      <c r="B388" s="22" t="s">
        <v>590</v>
      </c>
      <c r="C388" s="192" t="s">
        <v>288</v>
      </c>
      <c r="D388" s="238">
        <v>2711.68</v>
      </c>
      <c r="E388" s="192">
        <v>0</v>
      </c>
      <c r="F388" s="192">
        <v>0</v>
      </c>
      <c r="G388" s="192">
        <v>0</v>
      </c>
      <c r="H388" s="22"/>
      <c r="I388" s="192">
        <v>0</v>
      </c>
      <c r="J388" s="22"/>
    </row>
    <row r="389" spans="1:10" ht="47.25" x14ac:dyDescent="0.25">
      <c r="A389" s="192">
        <v>273</v>
      </c>
      <c r="B389" s="22" t="s">
        <v>402</v>
      </c>
      <c r="C389" s="238" t="s">
        <v>352</v>
      </c>
      <c r="D389" s="192">
        <v>2246.42776</v>
      </c>
      <c r="E389" s="192">
        <v>0</v>
      </c>
      <c r="F389" s="192">
        <v>0</v>
      </c>
      <c r="G389" s="192">
        <v>0</v>
      </c>
      <c r="H389" s="22"/>
      <c r="I389" s="192">
        <v>0</v>
      </c>
      <c r="J389" s="22"/>
    </row>
    <row r="390" spans="1:10" ht="94.5" x14ac:dyDescent="0.25">
      <c r="A390" s="192">
        <v>274</v>
      </c>
      <c r="B390" s="158" t="s">
        <v>591</v>
      </c>
      <c r="C390" s="238" t="s">
        <v>352</v>
      </c>
      <c r="D390" s="238">
        <v>3287.356816</v>
      </c>
      <c r="E390" s="192">
        <v>0</v>
      </c>
      <c r="F390" s="192">
        <v>0</v>
      </c>
      <c r="G390" s="192">
        <v>0</v>
      </c>
      <c r="H390" s="192"/>
      <c r="I390" s="192">
        <v>0</v>
      </c>
      <c r="J390" s="22"/>
    </row>
    <row r="391" spans="1:10" ht="94.5" x14ac:dyDescent="0.25">
      <c r="A391" s="192">
        <v>275</v>
      </c>
      <c r="B391" s="206" t="s">
        <v>403</v>
      </c>
      <c r="C391" s="238" t="s">
        <v>161</v>
      </c>
      <c r="D391" s="87">
        <v>0</v>
      </c>
      <c r="E391" s="192">
        <v>0</v>
      </c>
      <c r="F391" s="192">
        <v>0</v>
      </c>
      <c r="G391" s="192">
        <v>0</v>
      </c>
      <c r="H391" s="192"/>
      <c r="I391" s="192">
        <v>0</v>
      </c>
      <c r="J391" s="22"/>
    </row>
    <row r="392" spans="1:10" ht="47.25" x14ac:dyDescent="0.25">
      <c r="A392" s="192">
        <v>276</v>
      </c>
      <c r="B392" s="207" t="s">
        <v>592</v>
      </c>
      <c r="C392" s="192" t="s">
        <v>352</v>
      </c>
      <c r="D392" s="87">
        <v>796.29700000000003</v>
      </c>
      <c r="E392" s="192">
        <v>0</v>
      </c>
      <c r="F392" s="192">
        <v>0</v>
      </c>
      <c r="G392" s="192">
        <v>0</v>
      </c>
      <c r="H392" s="192"/>
      <c r="I392" s="192">
        <v>0</v>
      </c>
      <c r="J392" s="22"/>
    </row>
    <row r="393" spans="1:10" ht="63" x14ac:dyDescent="0.25">
      <c r="A393" s="192">
        <v>277</v>
      </c>
      <c r="B393" s="158" t="s">
        <v>593</v>
      </c>
      <c r="C393" s="238" t="s">
        <v>352</v>
      </c>
      <c r="D393" s="192">
        <v>0</v>
      </c>
      <c r="E393" s="192">
        <v>0</v>
      </c>
      <c r="F393" s="192">
        <v>0</v>
      </c>
      <c r="G393" s="192">
        <v>0</v>
      </c>
      <c r="H393" s="22"/>
      <c r="I393" s="192">
        <v>0</v>
      </c>
      <c r="J393" s="22"/>
    </row>
    <row r="394" spans="1:10" ht="31.5" x14ac:dyDescent="0.25">
      <c r="A394" s="192">
        <v>278</v>
      </c>
      <c r="B394" s="158" t="s">
        <v>239</v>
      </c>
      <c r="C394" s="238" t="s">
        <v>161</v>
      </c>
      <c r="D394" s="192">
        <v>1000</v>
      </c>
      <c r="E394" s="192">
        <v>0</v>
      </c>
      <c r="F394" s="192">
        <v>0</v>
      </c>
      <c r="G394" s="192">
        <v>0</v>
      </c>
      <c r="H394" s="22"/>
      <c r="I394" s="192">
        <v>0</v>
      </c>
      <c r="J394" s="22"/>
    </row>
    <row r="395" spans="1:10" ht="78.75" x14ac:dyDescent="0.25">
      <c r="A395" s="192">
        <v>279</v>
      </c>
      <c r="B395" s="206" t="s">
        <v>240</v>
      </c>
      <c r="C395" s="238" t="s">
        <v>161</v>
      </c>
      <c r="D395" s="192">
        <v>106</v>
      </c>
      <c r="E395" s="192">
        <v>0</v>
      </c>
      <c r="F395" s="192">
        <v>0</v>
      </c>
      <c r="G395" s="192">
        <v>42</v>
      </c>
      <c r="H395" s="22"/>
      <c r="I395" s="192">
        <v>85</v>
      </c>
      <c r="J395" s="22"/>
    </row>
    <row r="396" spans="1:10" ht="63" x14ac:dyDescent="0.25">
      <c r="A396" s="192">
        <v>280</v>
      </c>
      <c r="B396" s="207" t="s">
        <v>241</v>
      </c>
      <c r="C396" s="192" t="s">
        <v>161</v>
      </c>
      <c r="D396" s="192">
        <v>47</v>
      </c>
      <c r="E396" s="192">
        <v>0</v>
      </c>
      <c r="F396" s="192">
        <v>0</v>
      </c>
      <c r="G396" s="192">
        <v>19</v>
      </c>
      <c r="H396" s="22"/>
      <c r="I396" s="192">
        <v>38</v>
      </c>
      <c r="J396" s="22"/>
    </row>
    <row r="397" spans="1:10" ht="47.25" x14ac:dyDescent="0.25">
      <c r="A397" s="192">
        <v>281</v>
      </c>
      <c r="B397" s="207" t="s">
        <v>594</v>
      </c>
      <c r="C397" s="192" t="s">
        <v>397</v>
      </c>
      <c r="D397" s="192">
        <v>26000</v>
      </c>
      <c r="E397" s="192">
        <v>0</v>
      </c>
      <c r="F397" s="192">
        <v>0</v>
      </c>
      <c r="G397" s="192">
        <v>0</v>
      </c>
      <c r="H397" s="22"/>
      <c r="I397" s="192">
        <v>0</v>
      </c>
      <c r="J397" s="22"/>
    </row>
    <row r="398" spans="1:10" ht="204.75" x14ac:dyDescent="0.25">
      <c r="A398" s="192">
        <v>282</v>
      </c>
      <c r="B398" s="158" t="s">
        <v>595</v>
      </c>
      <c r="C398" s="192" t="s">
        <v>288</v>
      </c>
      <c r="D398" s="192">
        <v>7668.53</v>
      </c>
      <c r="E398" s="192">
        <v>0</v>
      </c>
      <c r="F398" s="192">
        <v>0</v>
      </c>
      <c r="G398" s="192">
        <v>0</v>
      </c>
      <c r="H398" s="22"/>
      <c r="I398" s="192">
        <v>0</v>
      </c>
      <c r="J398" s="22"/>
    </row>
    <row r="399" spans="1:10" ht="110.25" x14ac:dyDescent="0.25">
      <c r="A399" s="238">
        <v>283</v>
      </c>
      <c r="B399" s="158" t="s">
        <v>596</v>
      </c>
      <c r="C399" s="192" t="s">
        <v>161</v>
      </c>
      <c r="D399" s="192">
        <v>28</v>
      </c>
      <c r="E399" s="192">
        <v>0</v>
      </c>
      <c r="F399" s="192">
        <v>0</v>
      </c>
      <c r="G399" s="192">
        <v>0</v>
      </c>
      <c r="H399" s="22"/>
      <c r="I399" s="192">
        <v>0</v>
      </c>
      <c r="J399" s="22"/>
    </row>
    <row r="400" spans="1:10" ht="141.75" x14ac:dyDescent="0.25">
      <c r="A400" s="238">
        <v>284</v>
      </c>
      <c r="B400" s="200" t="s">
        <v>597</v>
      </c>
      <c r="C400" s="192" t="s">
        <v>161</v>
      </c>
      <c r="D400" s="192">
        <v>20</v>
      </c>
      <c r="E400" s="192">
        <v>0</v>
      </c>
      <c r="F400" s="192">
        <v>0</v>
      </c>
      <c r="G400" s="192">
        <v>0</v>
      </c>
      <c r="H400" s="22"/>
      <c r="I400" s="192">
        <v>0</v>
      </c>
      <c r="J400" s="22"/>
    </row>
    <row r="401" spans="1:10" ht="126" x14ac:dyDescent="0.25">
      <c r="A401" s="238">
        <v>285</v>
      </c>
      <c r="B401" s="208" t="s">
        <v>598</v>
      </c>
      <c r="C401" s="192" t="s">
        <v>161</v>
      </c>
      <c r="D401" s="192">
        <v>20</v>
      </c>
      <c r="E401" s="192">
        <v>0</v>
      </c>
      <c r="F401" s="192">
        <v>0</v>
      </c>
      <c r="G401" s="192">
        <v>0</v>
      </c>
      <c r="H401" s="22"/>
      <c r="I401" s="192">
        <v>0</v>
      </c>
      <c r="J401" s="22"/>
    </row>
    <row r="402" spans="1:10" ht="126" x14ac:dyDescent="0.25">
      <c r="A402" s="238">
        <v>186</v>
      </c>
      <c r="B402" s="200" t="s">
        <v>599</v>
      </c>
      <c r="C402" s="192" t="s">
        <v>161</v>
      </c>
      <c r="D402" s="192">
        <v>20</v>
      </c>
      <c r="E402" s="192">
        <v>0</v>
      </c>
      <c r="F402" s="192">
        <v>0</v>
      </c>
      <c r="G402" s="192">
        <v>0</v>
      </c>
      <c r="H402" s="22"/>
      <c r="I402" s="192">
        <v>0</v>
      </c>
      <c r="J402" s="22"/>
    </row>
    <row r="403" spans="1:10" ht="110.25" x14ac:dyDescent="0.25">
      <c r="A403" s="238">
        <v>287</v>
      </c>
      <c r="B403" s="200" t="s">
        <v>600</v>
      </c>
      <c r="C403" s="238" t="s">
        <v>161</v>
      </c>
      <c r="D403" s="238">
        <v>20</v>
      </c>
      <c r="E403" s="238">
        <v>0</v>
      </c>
      <c r="F403" s="238">
        <v>0</v>
      </c>
      <c r="G403" s="238">
        <v>0</v>
      </c>
      <c r="H403" s="22"/>
      <c r="I403" s="238">
        <v>0</v>
      </c>
      <c r="J403" s="22"/>
    </row>
    <row r="404" spans="1:10" ht="110.25" x14ac:dyDescent="0.25">
      <c r="A404" s="238">
        <v>288</v>
      </c>
      <c r="B404" s="200" t="s">
        <v>601</v>
      </c>
      <c r="C404" s="238" t="s">
        <v>161</v>
      </c>
      <c r="D404" s="238">
        <v>2</v>
      </c>
      <c r="E404" s="238">
        <v>0</v>
      </c>
      <c r="F404" s="238">
        <v>0</v>
      </c>
      <c r="G404" s="238">
        <v>0</v>
      </c>
      <c r="H404" s="22"/>
      <c r="I404" s="238">
        <v>0</v>
      </c>
      <c r="J404" s="22"/>
    </row>
    <row r="405" spans="1:10" ht="78.75" x14ac:dyDescent="0.25">
      <c r="A405" s="238">
        <v>289</v>
      </c>
      <c r="B405" s="200" t="s">
        <v>602</v>
      </c>
      <c r="C405" s="238" t="s">
        <v>161</v>
      </c>
      <c r="D405" s="238">
        <v>2</v>
      </c>
      <c r="E405" s="238">
        <v>0</v>
      </c>
      <c r="F405" s="238">
        <v>0</v>
      </c>
      <c r="G405" s="238">
        <v>0</v>
      </c>
      <c r="H405" s="22"/>
      <c r="I405" s="238">
        <v>0</v>
      </c>
      <c r="J405" s="22"/>
    </row>
    <row r="406" spans="1:10" ht="63" x14ac:dyDescent="0.25">
      <c r="A406" s="238">
        <v>290</v>
      </c>
      <c r="B406" s="200" t="s">
        <v>603</v>
      </c>
      <c r="C406" s="238" t="s">
        <v>161</v>
      </c>
      <c r="D406" s="238">
        <v>2</v>
      </c>
      <c r="E406" s="238">
        <v>0</v>
      </c>
      <c r="F406" s="238">
        <v>0</v>
      </c>
      <c r="G406" s="238">
        <v>0</v>
      </c>
      <c r="H406" s="22"/>
      <c r="I406" s="238">
        <v>0</v>
      </c>
      <c r="J406" s="22"/>
    </row>
    <row r="407" spans="1:10" ht="110.25" x14ac:dyDescent="0.25">
      <c r="A407" s="238">
        <v>291</v>
      </c>
      <c r="B407" s="200" t="s">
        <v>604</v>
      </c>
      <c r="C407" s="238" t="s">
        <v>161</v>
      </c>
      <c r="D407" s="238">
        <v>2</v>
      </c>
      <c r="E407" s="238">
        <v>0</v>
      </c>
      <c r="F407" s="238">
        <v>0</v>
      </c>
      <c r="G407" s="238">
        <v>0</v>
      </c>
      <c r="H407" s="22"/>
      <c r="I407" s="238">
        <v>0</v>
      </c>
      <c r="J407" s="22"/>
    </row>
    <row r="408" spans="1:10" ht="94.5" x14ac:dyDescent="0.25">
      <c r="A408" s="238">
        <v>292</v>
      </c>
      <c r="B408" s="200" t="s">
        <v>605</v>
      </c>
      <c r="C408" s="238" t="s">
        <v>161</v>
      </c>
      <c r="D408" s="238">
        <v>2</v>
      </c>
      <c r="E408" s="238">
        <v>0</v>
      </c>
      <c r="F408" s="238">
        <v>0</v>
      </c>
      <c r="G408" s="238">
        <v>0</v>
      </c>
      <c r="H408" s="22"/>
      <c r="I408" s="238">
        <v>0</v>
      </c>
      <c r="J408" s="22"/>
    </row>
    <row r="409" spans="1:10" ht="63" x14ac:dyDescent="0.25">
      <c r="A409" s="238">
        <v>293</v>
      </c>
      <c r="B409" s="200" t="s">
        <v>606</v>
      </c>
      <c r="C409" s="238" t="s">
        <v>161</v>
      </c>
      <c r="D409" s="238">
        <v>2</v>
      </c>
      <c r="E409" s="238">
        <v>0</v>
      </c>
      <c r="F409" s="238">
        <v>0</v>
      </c>
      <c r="G409" s="238">
        <v>0</v>
      </c>
      <c r="H409" s="22"/>
      <c r="I409" s="238">
        <v>0</v>
      </c>
      <c r="J409" s="22"/>
    </row>
    <row r="410" spans="1:10" ht="78.75" x14ac:dyDescent="0.25">
      <c r="A410" s="238">
        <v>294</v>
      </c>
      <c r="B410" s="200" t="s">
        <v>607</v>
      </c>
      <c r="C410" s="238" t="s">
        <v>161</v>
      </c>
      <c r="D410" s="238">
        <v>0</v>
      </c>
      <c r="E410" s="238">
        <v>0</v>
      </c>
      <c r="F410" s="238">
        <v>0</v>
      </c>
      <c r="G410" s="238">
        <v>0</v>
      </c>
      <c r="H410" s="22"/>
      <c r="I410" s="238">
        <v>0</v>
      </c>
      <c r="J410" s="22"/>
    </row>
    <row r="411" spans="1:10" ht="78.75" x14ac:dyDescent="0.25">
      <c r="A411" s="238">
        <v>295</v>
      </c>
      <c r="B411" s="200" t="s">
        <v>608</v>
      </c>
      <c r="C411" s="238" t="s">
        <v>161</v>
      </c>
      <c r="D411" s="238">
        <v>23</v>
      </c>
      <c r="E411" s="238">
        <v>0</v>
      </c>
      <c r="F411" s="238">
        <v>0</v>
      </c>
      <c r="G411" s="238">
        <v>0</v>
      </c>
      <c r="H411" s="22"/>
      <c r="I411" s="238">
        <v>0</v>
      </c>
      <c r="J411" s="22"/>
    </row>
    <row r="412" spans="1:10" ht="31.5" x14ac:dyDescent="0.25">
      <c r="A412" s="238">
        <v>296</v>
      </c>
      <c r="B412" s="200" t="s">
        <v>609</v>
      </c>
      <c r="C412" s="238" t="s">
        <v>161</v>
      </c>
      <c r="D412" s="238">
        <v>20</v>
      </c>
      <c r="E412" s="238">
        <v>0</v>
      </c>
      <c r="F412" s="238">
        <v>0</v>
      </c>
      <c r="G412" s="238">
        <v>0</v>
      </c>
      <c r="H412" s="22"/>
      <c r="I412" s="238">
        <v>0</v>
      </c>
      <c r="J412" s="22"/>
    </row>
    <row r="413" spans="1:10" ht="18.75" x14ac:dyDescent="0.25">
      <c r="A413" s="345" t="s">
        <v>329</v>
      </c>
      <c r="B413" s="346"/>
      <c r="C413" s="346"/>
      <c r="D413" s="346"/>
      <c r="E413" s="346"/>
      <c r="F413" s="346"/>
      <c r="G413" s="346"/>
      <c r="H413" s="346"/>
      <c r="I413" s="346"/>
      <c r="J413" s="347"/>
    </row>
    <row r="414" spans="1:10" x14ac:dyDescent="0.25">
      <c r="A414" s="309" t="s">
        <v>631</v>
      </c>
      <c r="B414" s="361"/>
      <c r="C414" s="361"/>
      <c r="D414" s="361"/>
      <c r="E414" s="361"/>
      <c r="F414" s="361"/>
      <c r="G414" s="361"/>
      <c r="H414" s="361"/>
      <c r="I414" s="361"/>
      <c r="J414" s="362"/>
    </row>
    <row r="415" spans="1:10" ht="110.25" x14ac:dyDescent="0.25">
      <c r="A415" s="253">
        <v>297</v>
      </c>
      <c r="B415" s="249" t="s">
        <v>632</v>
      </c>
      <c r="C415" s="250" t="s">
        <v>421</v>
      </c>
      <c r="D415" s="251">
        <v>1</v>
      </c>
      <c r="E415" s="251">
        <v>0</v>
      </c>
      <c r="F415" s="251">
        <v>0</v>
      </c>
      <c r="G415" s="251">
        <v>1</v>
      </c>
      <c r="H415" s="251"/>
      <c r="I415" s="251">
        <v>1</v>
      </c>
      <c r="J415" s="251"/>
    </row>
    <row r="416" spans="1:10" ht="110.25" x14ac:dyDescent="0.25">
      <c r="A416" s="26">
        <v>298</v>
      </c>
      <c r="B416" s="249" t="s">
        <v>633</v>
      </c>
      <c r="C416" s="250" t="s">
        <v>421</v>
      </c>
      <c r="D416" s="251">
        <v>1</v>
      </c>
      <c r="E416" s="251">
        <v>0</v>
      </c>
      <c r="F416" s="251">
        <v>0</v>
      </c>
      <c r="G416" s="251">
        <v>1</v>
      </c>
      <c r="H416" s="251"/>
      <c r="I416" s="251">
        <v>1</v>
      </c>
      <c r="J416" s="251"/>
    </row>
    <row r="417" spans="1:10" x14ac:dyDescent="0.25">
      <c r="A417" s="309" t="s">
        <v>389</v>
      </c>
      <c r="B417" s="326"/>
      <c r="C417" s="326"/>
      <c r="D417" s="326"/>
      <c r="E417" s="326"/>
      <c r="F417" s="326"/>
      <c r="G417" s="326"/>
      <c r="H417" s="326"/>
      <c r="I417" s="326"/>
      <c r="J417" s="327"/>
    </row>
    <row r="418" spans="1:10" ht="94.5" x14ac:dyDescent="0.25">
      <c r="A418" s="192">
        <v>299</v>
      </c>
      <c r="B418" s="22" t="s">
        <v>282</v>
      </c>
      <c r="C418" s="192" t="s">
        <v>161</v>
      </c>
      <c r="D418" s="192">
        <v>1</v>
      </c>
      <c r="E418" s="192">
        <v>0</v>
      </c>
      <c r="F418" s="192">
        <v>0</v>
      </c>
      <c r="G418" s="192">
        <v>0</v>
      </c>
      <c r="H418" s="192"/>
      <c r="I418" s="192">
        <v>1</v>
      </c>
      <c r="J418" s="22"/>
    </row>
    <row r="419" spans="1:10" ht="94.5" x14ac:dyDescent="0.25">
      <c r="A419" s="192">
        <v>300</v>
      </c>
      <c r="B419" s="22" t="s">
        <v>283</v>
      </c>
      <c r="C419" s="192" t="s">
        <v>161</v>
      </c>
      <c r="D419" s="192">
        <v>1</v>
      </c>
      <c r="E419" s="192">
        <v>0</v>
      </c>
      <c r="F419" s="192">
        <v>0</v>
      </c>
      <c r="G419" s="192">
        <v>0</v>
      </c>
      <c r="H419" s="192"/>
      <c r="I419" s="192">
        <v>1</v>
      </c>
      <c r="J419" s="22"/>
    </row>
    <row r="420" spans="1:10" ht="78.75" x14ac:dyDescent="0.25">
      <c r="A420" s="192">
        <v>301</v>
      </c>
      <c r="B420" s="22" t="s">
        <v>284</v>
      </c>
      <c r="C420" s="192" t="s">
        <v>161</v>
      </c>
      <c r="D420" s="192">
        <v>1</v>
      </c>
      <c r="E420" s="192">
        <v>0</v>
      </c>
      <c r="F420" s="192">
        <v>0</v>
      </c>
      <c r="G420" s="192">
        <v>0</v>
      </c>
      <c r="H420" s="192"/>
      <c r="I420" s="192">
        <v>1</v>
      </c>
      <c r="J420" s="22"/>
    </row>
    <row r="421" spans="1:10" ht="18.75" x14ac:dyDescent="0.25">
      <c r="A421" s="345" t="s">
        <v>330</v>
      </c>
      <c r="B421" s="346"/>
      <c r="C421" s="346"/>
      <c r="D421" s="346"/>
      <c r="E421" s="346"/>
      <c r="F421" s="346"/>
      <c r="G421" s="346"/>
      <c r="H421" s="346"/>
      <c r="I421" s="346"/>
      <c r="J421" s="347"/>
    </row>
    <row r="422" spans="1:10" x14ac:dyDescent="0.25">
      <c r="A422" s="355" t="s">
        <v>365</v>
      </c>
      <c r="B422" s="356"/>
      <c r="C422" s="356"/>
      <c r="D422" s="356"/>
      <c r="E422" s="356"/>
      <c r="F422" s="356"/>
      <c r="G422" s="356"/>
      <c r="H422" s="356"/>
      <c r="I422" s="356"/>
      <c r="J422" s="357"/>
    </row>
    <row r="423" spans="1:10" ht="78.75" x14ac:dyDescent="0.25">
      <c r="A423" s="214">
        <v>302</v>
      </c>
      <c r="B423" s="219" t="s">
        <v>491</v>
      </c>
      <c r="C423" s="219" t="s">
        <v>492</v>
      </c>
      <c r="D423" s="214">
        <v>5.7299999999999997E-2</v>
      </c>
      <c r="E423" s="214">
        <v>0</v>
      </c>
      <c r="F423" s="214">
        <v>0</v>
      </c>
      <c r="G423" s="214">
        <v>0</v>
      </c>
      <c r="H423" s="214"/>
      <c r="I423" s="214">
        <v>0</v>
      </c>
      <c r="J423" s="214"/>
    </row>
    <row r="424" spans="1:10" x14ac:dyDescent="0.25">
      <c r="A424" s="351" t="s">
        <v>305</v>
      </c>
      <c r="B424" s="352"/>
      <c r="C424" s="352"/>
      <c r="D424" s="353"/>
      <c r="E424" s="354"/>
      <c r="F424" s="354"/>
      <c r="G424" s="354"/>
      <c r="H424" s="354"/>
      <c r="I424" s="354"/>
      <c r="J424" s="354"/>
    </row>
    <row r="425" spans="1:10" x14ac:dyDescent="0.25">
      <c r="A425" s="355" t="s">
        <v>366</v>
      </c>
      <c r="B425" s="356"/>
      <c r="C425" s="356"/>
      <c r="D425" s="356"/>
      <c r="E425" s="356"/>
      <c r="F425" s="356"/>
      <c r="G425" s="356"/>
      <c r="H425" s="356"/>
      <c r="I425" s="356"/>
      <c r="J425" s="357"/>
    </row>
    <row r="426" spans="1:10" x14ac:dyDescent="0.25">
      <c r="A426" s="351" t="s">
        <v>305</v>
      </c>
      <c r="B426" s="352"/>
      <c r="C426" s="352"/>
      <c r="D426" s="353"/>
      <c r="E426" s="354"/>
      <c r="F426" s="354"/>
      <c r="G426" s="354"/>
      <c r="H426" s="354"/>
      <c r="I426" s="354"/>
      <c r="J426" s="354"/>
    </row>
    <row r="427" spans="1:10" x14ac:dyDescent="0.25">
      <c r="A427" s="312" t="s">
        <v>493</v>
      </c>
      <c r="B427" s="312"/>
      <c r="C427" s="312"/>
      <c r="D427" s="312"/>
      <c r="E427" s="312"/>
      <c r="F427" s="312"/>
      <c r="G427" s="312"/>
      <c r="H427" s="312"/>
      <c r="I427" s="312"/>
      <c r="J427" s="312"/>
    </row>
    <row r="428" spans="1:10" ht="174" customHeight="1" x14ac:dyDescent="0.25">
      <c r="A428" s="214">
        <v>303</v>
      </c>
      <c r="B428" s="260" t="s">
        <v>494</v>
      </c>
      <c r="C428" s="214" t="s">
        <v>495</v>
      </c>
      <c r="D428" s="217">
        <v>0</v>
      </c>
      <c r="E428" s="217">
        <v>0</v>
      </c>
      <c r="F428" s="217">
        <v>0</v>
      </c>
      <c r="G428" s="217">
        <v>0</v>
      </c>
      <c r="H428" s="217"/>
      <c r="I428" s="217">
        <v>0</v>
      </c>
      <c r="J428" s="217"/>
    </row>
    <row r="429" spans="1:10" x14ac:dyDescent="0.25">
      <c r="G429" s="25"/>
      <c r="H429" s="25"/>
      <c r="I429" s="25"/>
      <c r="J429" s="25"/>
    </row>
    <row r="430" spans="1:10" x14ac:dyDescent="0.25">
      <c r="G430" s="25"/>
      <c r="H430" s="25"/>
      <c r="I430" s="25"/>
      <c r="J430" s="25"/>
    </row>
    <row r="431" spans="1:10" x14ac:dyDescent="0.25">
      <c r="G431" s="25"/>
      <c r="H431" s="25"/>
      <c r="I431" s="25"/>
      <c r="J431" s="25"/>
    </row>
    <row r="432" spans="1:10" x14ac:dyDescent="0.25">
      <c r="G432" s="25"/>
      <c r="H432" s="25"/>
      <c r="I432" s="25"/>
      <c r="J432" s="25"/>
    </row>
    <row r="433" spans="7:10" x14ac:dyDescent="0.25">
      <c r="G433" s="25"/>
      <c r="H433" s="25"/>
      <c r="I433" s="25"/>
      <c r="J433" s="25"/>
    </row>
    <row r="434" spans="7:10" x14ac:dyDescent="0.25">
      <c r="G434" s="25"/>
      <c r="H434" s="25"/>
      <c r="I434" s="25"/>
      <c r="J434" s="25"/>
    </row>
    <row r="435" spans="7:10" x14ac:dyDescent="0.25">
      <c r="G435" s="25"/>
      <c r="H435" s="25"/>
      <c r="I435" s="25"/>
      <c r="J435" s="25"/>
    </row>
    <row r="436" spans="7:10" x14ac:dyDescent="0.25">
      <c r="G436" s="25"/>
      <c r="H436" s="25"/>
      <c r="I436" s="25"/>
      <c r="J436" s="25"/>
    </row>
    <row r="437" spans="7:10" x14ac:dyDescent="0.25">
      <c r="G437" s="25"/>
      <c r="H437" s="25"/>
      <c r="I437" s="25"/>
      <c r="J437" s="25"/>
    </row>
    <row r="438" spans="7:10" x14ac:dyDescent="0.25">
      <c r="G438" s="25"/>
      <c r="H438" s="25"/>
      <c r="I438" s="25"/>
      <c r="J438" s="25"/>
    </row>
    <row r="439" spans="7:10" x14ac:dyDescent="0.25">
      <c r="G439" s="25"/>
      <c r="H439" s="25"/>
      <c r="I439" s="25"/>
      <c r="J439" s="25"/>
    </row>
    <row r="440" spans="7:10" x14ac:dyDescent="0.25">
      <c r="G440" s="25"/>
      <c r="H440" s="25"/>
      <c r="I440" s="25"/>
      <c r="J440" s="25"/>
    </row>
    <row r="441" spans="7:10" x14ac:dyDescent="0.25">
      <c r="G441" s="25"/>
      <c r="H441" s="25"/>
      <c r="I441" s="25"/>
      <c r="J441" s="25"/>
    </row>
    <row r="442" spans="7:10" x14ac:dyDescent="0.25">
      <c r="G442" s="25"/>
      <c r="H442" s="25"/>
      <c r="I442" s="25"/>
      <c r="J442" s="25"/>
    </row>
    <row r="443" spans="7:10" x14ac:dyDescent="0.25">
      <c r="G443" s="25"/>
      <c r="H443" s="25"/>
      <c r="I443" s="25"/>
      <c r="J443" s="25"/>
    </row>
    <row r="444" spans="7:10" x14ac:dyDescent="0.25">
      <c r="G444" s="25"/>
      <c r="H444" s="25"/>
      <c r="I444" s="25"/>
      <c r="J444" s="25"/>
    </row>
    <row r="445" spans="7:10" x14ac:dyDescent="0.25">
      <c r="G445" s="25"/>
      <c r="H445" s="25"/>
      <c r="I445" s="25"/>
      <c r="J445" s="25"/>
    </row>
    <row r="446" spans="7:10" x14ac:dyDescent="0.25">
      <c r="G446" s="25"/>
      <c r="H446" s="25"/>
      <c r="I446" s="25"/>
      <c r="J446" s="25"/>
    </row>
    <row r="447" spans="7:10" x14ac:dyDescent="0.25">
      <c r="G447" s="25"/>
      <c r="H447" s="25"/>
      <c r="I447" s="25"/>
      <c r="J447" s="25"/>
    </row>
    <row r="448" spans="7:10" x14ac:dyDescent="0.25">
      <c r="G448" s="25"/>
      <c r="H448" s="25"/>
      <c r="I448" s="25"/>
      <c r="J448" s="25"/>
    </row>
    <row r="449" spans="7:10" x14ac:dyDescent="0.25">
      <c r="G449" s="25"/>
      <c r="H449" s="25"/>
      <c r="I449" s="25"/>
      <c r="J449" s="25"/>
    </row>
    <row r="450" spans="7:10" x14ac:dyDescent="0.25">
      <c r="G450" s="25"/>
      <c r="H450" s="25"/>
      <c r="I450" s="25"/>
      <c r="J450" s="25"/>
    </row>
    <row r="451" spans="7:10" x14ac:dyDescent="0.25">
      <c r="G451" s="25"/>
      <c r="H451" s="25"/>
      <c r="I451" s="25"/>
      <c r="J451" s="25"/>
    </row>
    <row r="452" spans="7:10" x14ac:dyDescent="0.25">
      <c r="G452" s="25"/>
      <c r="H452" s="25"/>
      <c r="I452" s="25"/>
      <c r="J452" s="25"/>
    </row>
    <row r="453" spans="7:10" x14ac:dyDescent="0.25">
      <c r="G453" s="25"/>
      <c r="H453" s="25"/>
      <c r="I453" s="25"/>
      <c r="J453" s="25"/>
    </row>
    <row r="454" spans="7:10" x14ac:dyDescent="0.25">
      <c r="G454" s="25"/>
      <c r="H454" s="25"/>
      <c r="I454" s="25"/>
      <c r="J454" s="25"/>
    </row>
    <row r="455" spans="7:10" x14ac:dyDescent="0.25">
      <c r="G455" s="25"/>
      <c r="H455" s="25"/>
      <c r="I455" s="25"/>
      <c r="J455" s="25"/>
    </row>
    <row r="456" spans="7:10" x14ac:dyDescent="0.25">
      <c r="G456" s="25"/>
      <c r="H456" s="25"/>
      <c r="I456" s="25"/>
      <c r="J456" s="25"/>
    </row>
    <row r="457" spans="7:10" x14ac:dyDescent="0.25">
      <c r="G457" s="25"/>
      <c r="H457" s="25"/>
      <c r="I457" s="25"/>
      <c r="J457" s="25"/>
    </row>
    <row r="458" spans="7:10" x14ac:dyDescent="0.25">
      <c r="G458" s="25"/>
      <c r="H458" s="25"/>
      <c r="I458" s="25"/>
      <c r="J458" s="25"/>
    </row>
    <row r="459" spans="7:10" x14ac:dyDescent="0.25">
      <c r="G459" s="25"/>
      <c r="H459" s="25"/>
      <c r="I459" s="25"/>
      <c r="J459" s="25"/>
    </row>
    <row r="460" spans="7:10" x14ac:dyDescent="0.25">
      <c r="G460" s="25"/>
      <c r="H460" s="25"/>
      <c r="I460" s="25"/>
      <c r="J460" s="25"/>
    </row>
    <row r="461" spans="7:10" x14ac:dyDescent="0.25">
      <c r="G461" s="25"/>
      <c r="H461" s="25"/>
      <c r="I461" s="25"/>
      <c r="J461" s="25"/>
    </row>
    <row r="462" spans="7:10" x14ac:dyDescent="0.25">
      <c r="G462" s="25"/>
      <c r="H462" s="25"/>
      <c r="I462" s="25"/>
      <c r="J462" s="25"/>
    </row>
    <row r="463" spans="7:10" x14ac:dyDescent="0.25">
      <c r="G463" s="25"/>
      <c r="H463" s="25"/>
      <c r="I463" s="25"/>
      <c r="J463" s="25"/>
    </row>
    <row r="464" spans="7:10" x14ac:dyDescent="0.25">
      <c r="G464" s="25"/>
      <c r="H464" s="25"/>
      <c r="I464" s="25"/>
      <c r="J464" s="25"/>
    </row>
    <row r="465" spans="7:10" x14ac:dyDescent="0.25">
      <c r="G465" s="25"/>
      <c r="H465" s="25"/>
      <c r="I465" s="25"/>
      <c r="J465" s="25"/>
    </row>
    <row r="466" spans="7:10" x14ac:dyDescent="0.25">
      <c r="G466" s="25"/>
      <c r="H466" s="25"/>
      <c r="I466" s="25"/>
      <c r="J466" s="25"/>
    </row>
    <row r="467" spans="7:10" x14ac:dyDescent="0.25">
      <c r="G467" s="25"/>
      <c r="H467" s="25"/>
      <c r="I467" s="25"/>
      <c r="J467" s="25"/>
    </row>
    <row r="468" spans="7:10" x14ac:dyDescent="0.25">
      <c r="G468" s="25"/>
      <c r="H468" s="25"/>
      <c r="I468" s="25"/>
      <c r="J468" s="25"/>
    </row>
    <row r="469" spans="7:10" x14ac:dyDescent="0.25">
      <c r="G469" s="25"/>
      <c r="H469" s="25"/>
      <c r="I469" s="25"/>
      <c r="J469" s="25"/>
    </row>
    <row r="470" spans="7:10" x14ac:dyDescent="0.25">
      <c r="G470" s="25"/>
      <c r="H470" s="25"/>
      <c r="I470" s="25"/>
      <c r="J470" s="25"/>
    </row>
    <row r="471" spans="7:10" x14ac:dyDescent="0.25">
      <c r="G471" s="25"/>
      <c r="H471" s="25"/>
      <c r="I471" s="25"/>
      <c r="J471" s="25"/>
    </row>
    <row r="472" spans="7:10" x14ac:dyDescent="0.25">
      <c r="G472" s="25"/>
      <c r="H472" s="25"/>
      <c r="I472" s="25"/>
      <c r="J472" s="25"/>
    </row>
    <row r="473" spans="7:10" x14ac:dyDescent="0.25">
      <c r="G473" s="25"/>
      <c r="H473" s="25"/>
      <c r="I473" s="25"/>
      <c r="J473" s="25"/>
    </row>
    <row r="474" spans="7:10" x14ac:dyDescent="0.25">
      <c r="G474" s="25"/>
      <c r="H474" s="25"/>
      <c r="I474" s="25"/>
      <c r="J474" s="25"/>
    </row>
    <row r="475" spans="7:10" x14ac:dyDescent="0.25">
      <c r="G475" s="25"/>
      <c r="H475" s="25"/>
      <c r="I475" s="25"/>
      <c r="J475" s="25"/>
    </row>
    <row r="476" spans="7:10" x14ac:dyDescent="0.25">
      <c r="G476" s="25"/>
      <c r="H476" s="25"/>
      <c r="I476" s="25"/>
      <c r="J476" s="25"/>
    </row>
    <row r="477" spans="7:10" x14ac:dyDescent="0.25">
      <c r="G477" s="25"/>
      <c r="H477" s="25"/>
      <c r="I477" s="25"/>
      <c r="J477" s="25"/>
    </row>
    <row r="478" spans="7:10" x14ac:dyDescent="0.25">
      <c r="G478" s="25"/>
      <c r="H478" s="25"/>
      <c r="I478" s="25"/>
      <c r="J478" s="25"/>
    </row>
    <row r="479" spans="7:10" x14ac:dyDescent="0.25">
      <c r="G479" s="25"/>
      <c r="H479" s="25"/>
      <c r="I479" s="25"/>
      <c r="J479" s="25"/>
    </row>
    <row r="480" spans="7:10" x14ac:dyDescent="0.25">
      <c r="G480" s="25"/>
      <c r="H480" s="25"/>
      <c r="I480" s="25"/>
      <c r="J480" s="25"/>
    </row>
    <row r="481" spans="7:10" x14ac:dyDescent="0.25">
      <c r="G481" s="25"/>
      <c r="H481" s="25"/>
      <c r="I481" s="25"/>
      <c r="J481" s="25"/>
    </row>
    <row r="482" spans="7:10" x14ac:dyDescent="0.25">
      <c r="G482" s="25"/>
      <c r="H482" s="25"/>
      <c r="I482" s="25"/>
      <c r="J482" s="25"/>
    </row>
    <row r="483" spans="7:10" x14ac:dyDescent="0.25">
      <c r="G483" s="25"/>
      <c r="H483" s="25"/>
      <c r="I483" s="25"/>
      <c r="J483" s="25"/>
    </row>
    <row r="484" spans="7:10" x14ac:dyDescent="0.25">
      <c r="G484" s="25"/>
      <c r="H484" s="25"/>
      <c r="I484" s="25"/>
      <c r="J484" s="25"/>
    </row>
    <row r="485" spans="7:10" x14ac:dyDescent="0.25">
      <c r="G485" s="25"/>
      <c r="H485" s="25"/>
      <c r="I485" s="25"/>
      <c r="J485" s="25"/>
    </row>
    <row r="486" spans="7:10" x14ac:dyDescent="0.25">
      <c r="G486" s="25"/>
      <c r="H486" s="25"/>
      <c r="I486" s="25"/>
      <c r="J486" s="25"/>
    </row>
    <row r="487" spans="7:10" x14ac:dyDescent="0.25">
      <c r="G487" s="25"/>
      <c r="H487" s="25"/>
      <c r="I487" s="25"/>
      <c r="J487" s="25"/>
    </row>
    <row r="488" spans="7:10" x14ac:dyDescent="0.25">
      <c r="G488" s="25"/>
      <c r="H488" s="25"/>
      <c r="I488" s="25"/>
      <c r="J488" s="25"/>
    </row>
    <row r="489" spans="7:10" x14ac:dyDescent="0.25">
      <c r="G489" s="25"/>
      <c r="H489" s="25"/>
      <c r="I489" s="25"/>
      <c r="J489" s="25"/>
    </row>
    <row r="490" spans="7:10" x14ac:dyDescent="0.25">
      <c r="G490" s="25"/>
      <c r="H490" s="25"/>
      <c r="I490" s="25"/>
      <c r="J490" s="25"/>
    </row>
    <row r="491" spans="7:10" x14ac:dyDescent="0.25">
      <c r="G491" s="25"/>
      <c r="H491" s="25"/>
      <c r="I491" s="25"/>
      <c r="J491" s="25"/>
    </row>
    <row r="492" spans="7:10" x14ac:dyDescent="0.25">
      <c r="G492" s="25"/>
      <c r="H492" s="25"/>
      <c r="I492" s="25"/>
      <c r="J492" s="25"/>
    </row>
    <row r="493" spans="7:10" x14ac:dyDescent="0.25">
      <c r="G493" s="25"/>
      <c r="H493" s="25"/>
      <c r="I493" s="25"/>
      <c r="J493" s="25"/>
    </row>
    <row r="494" spans="7:10" x14ac:dyDescent="0.25">
      <c r="G494" s="25"/>
      <c r="H494" s="25"/>
      <c r="I494" s="25"/>
      <c r="J494" s="25"/>
    </row>
    <row r="495" spans="7:10" x14ac:dyDescent="0.25">
      <c r="G495" s="25"/>
      <c r="H495" s="25"/>
      <c r="I495" s="25"/>
      <c r="J495" s="25"/>
    </row>
    <row r="496" spans="7:10" x14ac:dyDescent="0.25">
      <c r="G496" s="25"/>
      <c r="H496" s="25"/>
      <c r="I496" s="25"/>
      <c r="J496" s="25"/>
    </row>
    <row r="497" spans="7:10" x14ac:dyDescent="0.25">
      <c r="G497" s="25"/>
      <c r="H497" s="25"/>
      <c r="I497" s="25"/>
      <c r="J497" s="25"/>
    </row>
    <row r="498" spans="7:10" x14ac:dyDescent="0.25">
      <c r="G498" s="25"/>
      <c r="H498" s="25"/>
      <c r="I498" s="25"/>
      <c r="J498" s="25"/>
    </row>
    <row r="499" spans="7:10" x14ac:dyDescent="0.25">
      <c r="G499" s="25"/>
      <c r="H499" s="25"/>
      <c r="I499" s="25"/>
      <c r="J499" s="25"/>
    </row>
    <row r="500" spans="7:10" x14ac:dyDescent="0.25">
      <c r="G500" s="25"/>
      <c r="H500" s="25"/>
      <c r="I500" s="25"/>
      <c r="J500" s="25"/>
    </row>
    <row r="501" spans="7:10" x14ac:dyDescent="0.25">
      <c r="G501" s="25"/>
      <c r="H501" s="25"/>
      <c r="I501" s="25"/>
      <c r="J501" s="25"/>
    </row>
    <row r="502" spans="7:10" x14ac:dyDescent="0.25">
      <c r="G502" s="25"/>
      <c r="H502" s="25"/>
      <c r="I502" s="25"/>
      <c r="J502" s="25"/>
    </row>
    <row r="503" spans="7:10" x14ac:dyDescent="0.25">
      <c r="G503" s="25"/>
      <c r="H503" s="25"/>
      <c r="I503" s="25"/>
      <c r="J503" s="25"/>
    </row>
    <row r="504" spans="7:10" x14ac:dyDescent="0.25">
      <c r="G504" s="25"/>
      <c r="H504" s="25"/>
      <c r="I504" s="25"/>
      <c r="J504" s="25"/>
    </row>
    <row r="505" spans="7:10" x14ac:dyDescent="0.25">
      <c r="G505" s="25"/>
      <c r="H505" s="25"/>
      <c r="I505" s="25"/>
      <c r="J505" s="25"/>
    </row>
    <row r="506" spans="7:10" x14ac:dyDescent="0.25">
      <c r="G506" s="25"/>
      <c r="H506" s="25"/>
      <c r="I506" s="25"/>
      <c r="J506" s="25"/>
    </row>
    <row r="507" spans="7:10" x14ac:dyDescent="0.25">
      <c r="G507" s="25"/>
      <c r="H507" s="25"/>
      <c r="I507" s="25"/>
      <c r="J507" s="25"/>
    </row>
    <row r="508" spans="7:10" x14ac:dyDescent="0.25">
      <c r="G508" s="25"/>
      <c r="H508" s="25"/>
      <c r="I508" s="25"/>
      <c r="J508" s="25"/>
    </row>
    <row r="509" spans="7:10" x14ac:dyDescent="0.25">
      <c r="G509" s="25"/>
      <c r="H509" s="25"/>
      <c r="I509" s="25"/>
      <c r="J509" s="25"/>
    </row>
    <row r="510" spans="7:10" x14ac:dyDescent="0.25">
      <c r="G510" s="25"/>
      <c r="H510" s="25"/>
      <c r="I510" s="25"/>
      <c r="J510" s="25"/>
    </row>
    <row r="511" spans="7:10" x14ac:dyDescent="0.25">
      <c r="G511" s="25"/>
      <c r="H511" s="25"/>
      <c r="I511" s="25"/>
      <c r="J511" s="25"/>
    </row>
    <row r="512" spans="7:10" x14ac:dyDescent="0.25">
      <c r="G512" s="25"/>
      <c r="H512" s="25"/>
      <c r="I512" s="25"/>
      <c r="J512" s="25"/>
    </row>
    <row r="513" spans="7:10" x14ac:dyDescent="0.25">
      <c r="G513" s="25"/>
      <c r="H513" s="25"/>
      <c r="I513" s="25"/>
      <c r="J513" s="25"/>
    </row>
    <row r="514" spans="7:10" x14ac:dyDescent="0.25">
      <c r="G514" s="25"/>
      <c r="H514" s="25"/>
      <c r="I514" s="25"/>
      <c r="J514" s="25"/>
    </row>
    <row r="515" spans="7:10" x14ac:dyDescent="0.25">
      <c r="G515" s="25"/>
      <c r="H515" s="25"/>
      <c r="I515" s="25"/>
      <c r="J515" s="25"/>
    </row>
    <row r="516" spans="7:10" x14ac:dyDescent="0.25">
      <c r="G516" s="25"/>
      <c r="H516" s="25"/>
      <c r="I516" s="25"/>
      <c r="J516" s="25"/>
    </row>
    <row r="517" spans="7:10" x14ac:dyDescent="0.25">
      <c r="G517" s="25"/>
      <c r="H517" s="25"/>
      <c r="I517" s="25"/>
      <c r="J517" s="25"/>
    </row>
    <row r="518" spans="7:10" x14ac:dyDescent="0.25">
      <c r="G518" s="25"/>
      <c r="H518" s="25"/>
      <c r="I518" s="25"/>
      <c r="J518" s="25"/>
    </row>
    <row r="519" spans="7:10" x14ac:dyDescent="0.25">
      <c r="G519" s="25"/>
      <c r="H519" s="25"/>
      <c r="I519" s="25"/>
      <c r="J519" s="25"/>
    </row>
    <row r="520" spans="7:10" x14ac:dyDescent="0.25">
      <c r="G520" s="25"/>
      <c r="H520" s="25"/>
      <c r="I520" s="25"/>
      <c r="J520" s="25"/>
    </row>
    <row r="521" spans="7:10" x14ac:dyDescent="0.25">
      <c r="G521" s="25"/>
      <c r="H521" s="25"/>
      <c r="I521" s="25"/>
      <c r="J521" s="25"/>
    </row>
    <row r="522" spans="7:10" x14ac:dyDescent="0.25">
      <c r="G522" s="25"/>
      <c r="H522" s="25"/>
      <c r="I522" s="25"/>
      <c r="J522" s="25"/>
    </row>
    <row r="523" spans="7:10" x14ac:dyDescent="0.25">
      <c r="G523" s="25"/>
      <c r="H523" s="25"/>
      <c r="I523" s="25"/>
      <c r="J523" s="25"/>
    </row>
    <row r="524" spans="7:10" x14ac:dyDescent="0.25">
      <c r="G524" s="25"/>
      <c r="H524" s="25"/>
      <c r="I524" s="25"/>
      <c r="J524" s="25"/>
    </row>
    <row r="525" spans="7:10" x14ac:dyDescent="0.25">
      <c r="G525" s="25"/>
      <c r="H525" s="25"/>
      <c r="I525" s="25"/>
      <c r="J525" s="25"/>
    </row>
    <row r="526" spans="7:10" x14ac:dyDescent="0.25">
      <c r="G526" s="25"/>
      <c r="H526" s="25"/>
      <c r="I526" s="25"/>
      <c r="J526" s="25"/>
    </row>
    <row r="527" spans="7:10" x14ac:dyDescent="0.25">
      <c r="G527" s="25"/>
      <c r="H527" s="25"/>
      <c r="I527" s="25"/>
      <c r="J527" s="25"/>
    </row>
    <row r="528" spans="7:10" x14ac:dyDescent="0.25">
      <c r="G528" s="25"/>
      <c r="H528" s="25"/>
      <c r="I528" s="25"/>
      <c r="J528" s="25"/>
    </row>
    <row r="529" spans="7:10" x14ac:dyDescent="0.25">
      <c r="G529" s="25"/>
      <c r="H529" s="25"/>
      <c r="I529" s="25"/>
      <c r="J529" s="25"/>
    </row>
    <row r="530" spans="7:10" x14ac:dyDescent="0.25">
      <c r="G530" s="25"/>
      <c r="H530" s="25"/>
      <c r="I530" s="25"/>
      <c r="J530" s="25"/>
    </row>
    <row r="531" spans="7:10" x14ac:dyDescent="0.25">
      <c r="G531" s="25"/>
      <c r="H531" s="25"/>
      <c r="I531" s="25"/>
      <c r="J531" s="25"/>
    </row>
    <row r="532" spans="7:10" x14ac:dyDescent="0.25">
      <c r="G532" s="25"/>
      <c r="H532" s="25"/>
      <c r="I532" s="25"/>
      <c r="J532" s="25"/>
    </row>
    <row r="533" spans="7:10" x14ac:dyDescent="0.25">
      <c r="G533" s="25"/>
      <c r="H533" s="25"/>
      <c r="I533" s="25"/>
      <c r="J533" s="25"/>
    </row>
    <row r="534" spans="7:10" x14ac:dyDescent="0.25">
      <c r="G534" s="25"/>
      <c r="H534" s="25"/>
      <c r="I534" s="25"/>
      <c r="J534" s="25"/>
    </row>
    <row r="535" spans="7:10" x14ac:dyDescent="0.25">
      <c r="G535" s="25"/>
      <c r="H535" s="25"/>
      <c r="I535" s="25"/>
      <c r="J535" s="25"/>
    </row>
    <row r="536" spans="7:10" x14ac:dyDescent="0.25">
      <c r="G536" s="25"/>
      <c r="H536" s="25"/>
      <c r="I536" s="25"/>
      <c r="J536" s="25"/>
    </row>
    <row r="537" spans="7:10" x14ac:dyDescent="0.25">
      <c r="G537" s="25"/>
      <c r="H537" s="25"/>
      <c r="I537" s="25"/>
      <c r="J537" s="25"/>
    </row>
    <row r="538" spans="7:10" x14ac:dyDescent="0.25">
      <c r="G538" s="25"/>
      <c r="H538" s="25"/>
      <c r="I538" s="25"/>
      <c r="J538" s="25"/>
    </row>
    <row r="539" spans="7:10" x14ac:dyDescent="0.25">
      <c r="G539" s="25"/>
      <c r="H539" s="25"/>
      <c r="I539" s="25"/>
      <c r="J539" s="25"/>
    </row>
    <row r="540" spans="7:10" x14ac:dyDescent="0.25">
      <c r="G540" s="25"/>
      <c r="H540" s="25"/>
      <c r="I540" s="25"/>
      <c r="J540" s="25"/>
    </row>
    <row r="541" spans="7:10" x14ac:dyDescent="0.25">
      <c r="G541" s="25"/>
      <c r="H541" s="25"/>
      <c r="I541" s="25"/>
      <c r="J541" s="25"/>
    </row>
    <row r="542" spans="7:10" x14ac:dyDescent="0.25">
      <c r="G542" s="25"/>
      <c r="H542" s="25"/>
      <c r="I542" s="25"/>
      <c r="J542" s="25"/>
    </row>
    <row r="543" spans="7:10" x14ac:dyDescent="0.25">
      <c r="G543" s="25"/>
      <c r="H543" s="25"/>
      <c r="I543" s="25"/>
      <c r="J543" s="25"/>
    </row>
    <row r="544" spans="7:10" x14ac:dyDescent="0.25">
      <c r="G544" s="25"/>
      <c r="H544" s="25"/>
      <c r="I544" s="25"/>
      <c r="J544" s="25"/>
    </row>
    <row r="545" spans="7:10" x14ac:dyDescent="0.25">
      <c r="G545" s="25"/>
      <c r="H545" s="25"/>
      <c r="I545" s="25"/>
      <c r="J545" s="25"/>
    </row>
    <row r="546" spans="7:10" x14ac:dyDescent="0.25">
      <c r="G546" s="25"/>
      <c r="H546" s="25"/>
      <c r="I546" s="25"/>
      <c r="J546" s="25"/>
    </row>
    <row r="547" spans="7:10" x14ac:dyDescent="0.25">
      <c r="G547" s="25"/>
      <c r="H547" s="25"/>
      <c r="I547" s="25"/>
      <c r="J547" s="25"/>
    </row>
    <row r="548" spans="7:10" x14ac:dyDescent="0.25">
      <c r="G548" s="25"/>
      <c r="H548" s="25"/>
      <c r="I548" s="25"/>
      <c r="J548" s="25"/>
    </row>
    <row r="549" spans="7:10" x14ac:dyDescent="0.25">
      <c r="G549" s="25"/>
      <c r="H549" s="25"/>
      <c r="I549" s="25"/>
      <c r="J549" s="25"/>
    </row>
    <row r="550" spans="7:10" x14ac:dyDescent="0.25">
      <c r="G550" s="25"/>
      <c r="H550" s="25"/>
      <c r="I550" s="25"/>
      <c r="J550" s="25"/>
    </row>
    <row r="551" spans="7:10" x14ac:dyDescent="0.25">
      <c r="G551" s="25"/>
      <c r="H551" s="25"/>
      <c r="I551" s="25"/>
      <c r="J551" s="25"/>
    </row>
    <row r="552" spans="7:10" x14ac:dyDescent="0.25">
      <c r="G552" s="25"/>
      <c r="H552" s="25"/>
      <c r="I552" s="25"/>
      <c r="J552" s="25"/>
    </row>
    <row r="553" spans="7:10" x14ac:dyDescent="0.25">
      <c r="G553" s="25"/>
      <c r="H553" s="25"/>
      <c r="I553" s="25"/>
      <c r="J553" s="25"/>
    </row>
    <row r="554" spans="7:10" x14ac:dyDescent="0.25">
      <c r="G554" s="25"/>
      <c r="H554" s="25"/>
      <c r="I554" s="25"/>
      <c r="J554" s="25"/>
    </row>
    <row r="555" spans="7:10" x14ac:dyDescent="0.25">
      <c r="G555" s="25"/>
      <c r="H555" s="25"/>
      <c r="I555" s="25"/>
      <c r="J555" s="25"/>
    </row>
    <row r="556" spans="7:10" x14ac:dyDescent="0.25">
      <c r="G556" s="25"/>
      <c r="H556" s="25"/>
      <c r="I556" s="25"/>
      <c r="J556" s="25"/>
    </row>
    <row r="557" spans="7:10" x14ac:dyDescent="0.25">
      <c r="G557" s="25"/>
      <c r="H557" s="25"/>
      <c r="I557" s="25"/>
      <c r="J557" s="25"/>
    </row>
    <row r="558" spans="7:10" x14ac:dyDescent="0.25">
      <c r="G558" s="25"/>
      <c r="H558" s="25"/>
      <c r="I558" s="25"/>
      <c r="J558" s="25"/>
    </row>
    <row r="559" spans="7:10" x14ac:dyDescent="0.25">
      <c r="G559" s="25"/>
      <c r="H559" s="25"/>
      <c r="I559" s="25"/>
      <c r="J559" s="25"/>
    </row>
    <row r="560" spans="7:10" x14ac:dyDescent="0.25">
      <c r="G560" s="25"/>
      <c r="H560" s="25"/>
      <c r="I560" s="25"/>
      <c r="J560" s="25"/>
    </row>
    <row r="561" spans="7:10" x14ac:dyDescent="0.25">
      <c r="G561" s="25"/>
      <c r="H561" s="25"/>
      <c r="I561" s="25"/>
      <c r="J561" s="25"/>
    </row>
    <row r="562" spans="7:10" x14ac:dyDescent="0.25">
      <c r="G562" s="25"/>
      <c r="H562" s="25"/>
      <c r="I562" s="25"/>
      <c r="J562" s="25"/>
    </row>
    <row r="563" spans="7:10" x14ac:dyDescent="0.25">
      <c r="G563" s="25"/>
      <c r="H563" s="25"/>
      <c r="I563" s="25"/>
      <c r="J563" s="25"/>
    </row>
    <row r="564" spans="7:10" x14ac:dyDescent="0.25">
      <c r="G564" s="25"/>
      <c r="H564" s="25"/>
      <c r="I564" s="25"/>
      <c r="J564" s="25"/>
    </row>
    <row r="565" spans="7:10" x14ac:dyDescent="0.25">
      <c r="G565" s="25"/>
      <c r="H565" s="25"/>
      <c r="I565" s="25"/>
      <c r="J565" s="25"/>
    </row>
    <row r="566" spans="7:10" x14ac:dyDescent="0.25">
      <c r="G566" s="25"/>
      <c r="H566" s="25"/>
      <c r="I566" s="25"/>
      <c r="J566" s="25"/>
    </row>
    <row r="567" spans="7:10" x14ac:dyDescent="0.25">
      <c r="G567" s="25"/>
      <c r="H567" s="25"/>
      <c r="I567" s="25"/>
      <c r="J567" s="25"/>
    </row>
    <row r="568" spans="7:10" x14ac:dyDescent="0.25">
      <c r="G568" s="25"/>
      <c r="H568" s="25"/>
      <c r="I568" s="25"/>
      <c r="J568" s="25"/>
    </row>
    <row r="569" spans="7:10" x14ac:dyDescent="0.25">
      <c r="G569" s="25"/>
      <c r="H569" s="25"/>
      <c r="I569" s="25"/>
      <c r="J569" s="25"/>
    </row>
    <row r="570" spans="7:10" x14ac:dyDescent="0.25">
      <c r="G570" s="25"/>
      <c r="H570" s="25"/>
      <c r="I570" s="25"/>
      <c r="J570" s="25"/>
    </row>
    <row r="571" spans="7:10" x14ac:dyDescent="0.25">
      <c r="G571" s="25"/>
      <c r="H571" s="25"/>
      <c r="I571" s="25"/>
      <c r="J571" s="25"/>
    </row>
    <row r="572" spans="7:10" x14ac:dyDescent="0.25">
      <c r="G572" s="25"/>
      <c r="H572" s="25"/>
      <c r="I572" s="25"/>
      <c r="J572" s="25"/>
    </row>
    <row r="573" spans="7:10" x14ac:dyDescent="0.25">
      <c r="G573" s="25"/>
      <c r="H573" s="25"/>
      <c r="I573" s="25"/>
      <c r="J573" s="25"/>
    </row>
    <row r="574" spans="7:10" x14ac:dyDescent="0.25">
      <c r="G574" s="25"/>
      <c r="H574" s="25"/>
      <c r="I574" s="25"/>
      <c r="J574" s="25"/>
    </row>
    <row r="575" spans="7:10" x14ac:dyDescent="0.25">
      <c r="G575" s="25"/>
      <c r="H575" s="25"/>
      <c r="I575" s="25"/>
      <c r="J575" s="25"/>
    </row>
    <row r="576" spans="7:10" x14ac:dyDescent="0.25">
      <c r="G576" s="25"/>
      <c r="H576" s="25"/>
      <c r="I576" s="25"/>
      <c r="J576" s="25"/>
    </row>
    <row r="577" spans="7:10" x14ac:dyDescent="0.25">
      <c r="G577" s="25"/>
      <c r="H577" s="25"/>
      <c r="I577" s="25"/>
      <c r="J577" s="25"/>
    </row>
    <row r="578" spans="7:10" x14ac:dyDescent="0.25">
      <c r="G578" s="25"/>
      <c r="H578" s="25"/>
      <c r="I578" s="25"/>
      <c r="J578" s="25"/>
    </row>
    <row r="579" spans="7:10" x14ac:dyDescent="0.25">
      <c r="G579" s="25"/>
      <c r="H579" s="25"/>
      <c r="I579" s="25"/>
      <c r="J579" s="25"/>
    </row>
    <row r="580" spans="7:10" x14ac:dyDescent="0.25">
      <c r="G580" s="25"/>
      <c r="H580" s="25"/>
      <c r="I580" s="25"/>
      <c r="J580" s="25"/>
    </row>
    <row r="581" spans="7:10" x14ac:dyDescent="0.25">
      <c r="G581" s="25"/>
      <c r="H581" s="25"/>
      <c r="I581" s="25"/>
      <c r="J581" s="25"/>
    </row>
    <row r="582" spans="7:10" x14ac:dyDescent="0.25">
      <c r="G582" s="25"/>
      <c r="H582" s="25"/>
      <c r="I582" s="25"/>
      <c r="J582" s="25"/>
    </row>
    <row r="583" spans="7:10" x14ac:dyDescent="0.25">
      <c r="G583" s="25"/>
      <c r="H583" s="25"/>
      <c r="I583" s="25"/>
      <c r="J583" s="25"/>
    </row>
    <row r="584" spans="7:10" x14ac:dyDescent="0.25">
      <c r="G584" s="25"/>
      <c r="H584" s="25"/>
      <c r="I584" s="25"/>
      <c r="J584" s="25"/>
    </row>
    <row r="585" spans="7:10" x14ac:dyDescent="0.25">
      <c r="G585" s="25"/>
      <c r="H585" s="25"/>
      <c r="I585" s="25"/>
      <c r="J585" s="25"/>
    </row>
    <row r="586" spans="7:10" x14ac:dyDescent="0.25">
      <c r="G586" s="25"/>
      <c r="H586" s="25"/>
      <c r="I586" s="25"/>
      <c r="J586" s="25"/>
    </row>
    <row r="587" spans="7:10" x14ac:dyDescent="0.25">
      <c r="G587" s="25"/>
      <c r="H587" s="25"/>
      <c r="I587" s="25"/>
      <c r="J587" s="25"/>
    </row>
    <row r="588" spans="7:10" x14ac:dyDescent="0.25">
      <c r="G588" s="25"/>
      <c r="H588" s="25"/>
      <c r="I588" s="25"/>
      <c r="J588" s="25"/>
    </row>
    <row r="589" spans="7:10" x14ac:dyDescent="0.25">
      <c r="G589" s="25"/>
      <c r="H589" s="25"/>
      <c r="I589" s="25"/>
      <c r="J589" s="25"/>
    </row>
    <row r="590" spans="7:10" x14ac:dyDescent="0.25">
      <c r="G590" s="25"/>
      <c r="H590" s="25"/>
      <c r="I590" s="25"/>
      <c r="J590" s="25"/>
    </row>
    <row r="591" spans="7:10" x14ac:dyDescent="0.25">
      <c r="G591" s="25"/>
      <c r="H591" s="25"/>
      <c r="I591" s="25"/>
      <c r="J591" s="25"/>
    </row>
    <row r="592" spans="7:10" x14ac:dyDescent="0.25">
      <c r="G592" s="25"/>
      <c r="H592" s="25"/>
      <c r="I592" s="25"/>
      <c r="J592" s="25"/>
    </row>
    <row r="593" spans="7:10" x14ac:dyDescent="0.25">
      <c r="G593" s="25"/>
      <c r="H593" s="25"/>
      <c r="I593" s="25"/>
      <c r="J593" s="25"/>
    </row>
    <row r="594" spans="7:10" x14ac:dyDescent="0.25">
      <c r="G594" s="25"/>
      <c r="H594" s="25"/>
      <c r="I594" s="25"/>
      <c r="J594" s="25"/>
    </row>
    <row r="595" spans="7:10" x14ac:dyDescent="0.25">
      <c r="G595" s="25"/>
      <c r="H595" s="25"/>
      <c r="I595" s="25"/>
      <c r="J595" s="25"/>
    </row>
    <row r="596" spans="7:10" x14ac:dyDescent="0.25">
      <c r="G596" s="25"/>
      <c r="H596" s="25"/>
      <c r="I596" s="25"/>
      <c r="J596" s="25"/>
    </row>
    <row r="597" spans="7:10" x14ac:dyDescent="0.25">
      <c r="G597" s="25"/>
      <c r="H597" s="25"/>
      <c r="I597" s="25"/>
      <c r="J597" s="25"/>
    </row>
    <row r="598" spans="7:10" x14ac:dyDescent="0.25">
      <c r="G598" s="25"/>
      <c r="H598" s="25"/>
      <c r="I598" s="25"/>
      <c r="J598" s="25"/>
    </row>
    <row r="599" spans="7:10" x14ac:dyDescent="0.25">
      <c r="G599" s="25"/>
      <c r="H599" s="25"/>
      <c r="I599" s="25"/>
      <c r="J599" s="25"/>
    </row>
    <row r="600" spans="7:10" x14ac:dyDescent="0.25">
      <c r="G600" s="25"/>
      <c r="H600" s="25"/>
      <c r="I600" s="25"/>
      <c r="J600" s="25"/>
    </row>
    <row r="601" spans="7:10" x14ac:dyDescent="0.25">
      <c r="G601" s="25"/>
      <c r="H601" s="25"/>
      <c r="I601" s="25"/>
      <c r="J601" s="25"/>
    </row>
    <row r="602" spans="7:10" x14ac:dyDescent="0.25">
      <c r="G602" s="25"/>
      <c r="H602" s="25"/>
      <c r="I602" s="25"/>
      <c r="J602" s="25"/>
    </row>
    <row r="603" spans="7:10" x14ac:dyDescent="0.25">
      <c r="G603" s="25"/>
      <c r="H603" s="25"/>
      <c r="I603" s="25"/>
      <c r="J603" s="25"/>
    </row>
    <row r="604" spans="7:10" x14ac:dyDescent="0.25">
      <c r="G604" s="25"/>
      <c r="H604" s="25"/>
      <c r="I604" s="25"/>
      <c r="J604" s="25"/>
    </row>
    <row r="605" spans="7:10" x14ac:dyDescent="0.25">
      <c r="G605" s="25"/>
      <c r="H605" s="25"/>
      <c r="I605" s="25"/>
      <c r="J605" s="25"/>
    </row>
    <row r="606" spans="7:10" x14ac:dyDescent="0.25">
      <c r="G606" s="25"/>
      <c r="H606" s="25"/>
      <c r="I606" s="25"/>
      <c r="J606" s="25"/>
    </row>
    <row r="607" spans="7:10" x14ac:dyDescent="0.25">
      <c r="G607" s="25"/>
      <c r="H607" s="25"/>
      <c r="I607" s="25"/>
      <c r="J607" s="25"/>
    </row>
    <row r="608" spans="7:10" x14ac:dyDescent="0.25">
      <c r="G608" s="25"/>
      <c r="H608" s="25"/>
      <c r="I608" s="25"/>
      <c r="J608" s="25"/>
    </row>
    <row r="609" spans="7:10" x14ac:dyDescent="0.25">
      <c r="G609" s="25"/>
      <c r="H609" s="25"/>
      <c r="I609" s="25"/>
      <c r="J609" s="25"/>
    </row>
    <row r="610" spans="7:10" x14ac:dyDescent="0.25">
      <c r="G610" s="25"/>
      <c r="H610" s="25"/>
      <c r="I610" s="25"/>
      <c r="J610" s="25"/>
    </row>
    <row r="611" spans="7:10" x14ac:dyDescent="0.25">
      <c r="G611" s="25"/>
      <c r="H611" s="25"/>
      <c r="I611" s="25"/>
      <c r="J611" s="25"/>
    </row>
    <row r="612" spans="7:10" x14ac:dyDescent="0.25">
      <c r="G612" s="25"/>
      <c r="H612" s="25"/>
      <c r="I612" s="25"/>
      <c r="J612" s="25"/>
    </row>
    <row r="613" spans="7:10" x14ac:dyDescent="0.25">
      <c r="G613" s="25"/>
      <c r="H613" s="25"/>
      <c r="I613" s="25"/>
      <c r="J613" s="25"/>
    </row>
    <row r="614" spans="7:10" x14ac:dyDescent="0.25">
      <c r="G614" s="25"/>
      <c r="H614" s="25"/>
      <c r="I614" s="25"/>
      <c r="J614" s="25"/>
    </row>
    <row r="615" spans="7:10" x14ac:dyDescent="0.25">
      <c r="G615" s="25"/>
      <c r="H615" s="25"/>
      <c r="I615" s="25"/>
      <c r="J615" s="25"/>
    </row>
    <row r="616" spans="7:10" x14ac:dyDescent="0.25">
      <c r="G616" s="25"/>
      <c r="H616" s="25"/>
      <c r="I616" s="25"/>
      <c r="J616" s="25"/>
    </row>
    <row r="617" spans="7:10" x14ac:dyDescent="0.25">
      <c r="G617" s="25"/>
      <c r="H617" s="25"/>
      <c r="I617" s="25"/>
      <c r="J617" s="25"/>
    </row>
    <row r="618" spans="7:10" x14ac:dyDescent="0.25">
      <c r="G618" s="25"/>
      <c r="H618" s="25"/>
      <c r="I618" s="25"/>
      <c r="J618" s="25"/>
    </row>
    <row r="619" spans="7:10" x14ac:dyDescent="0.25">
      <c r="G619" s="25"/>
      <c r="H619" s="25"/>
      <c r="I619" s="25"/>
      <c r="J619" s="25"/>
    </row>
    <row r="620" spans="7:10" x14ac:dyDescent="0.25">
      <c r="G620" s="25"/>
      <c r="H620" s="25"/>
      <c r="I620" s="25"/>
      <c r="J620" s="25"/>
    </row>
  </sheetData>
  <mergeCells count="141">
    <mergeCell ref="A322:J322"/>
    <mergeCell ref="E426:J426"/>
    <mergeCell ref="A426:D426"/>
    <mergeCell ref="A350:F350"/>
    <mergeCell ref="A119:D119"/>
    <mergeCell ref="A121:D121"/>
    <mergeCell ref="A193:D193"/>
    <mergeCell ref="E11:J11"/>
    <mergeCell ref="E13:J13"/>
    <mergeCell ref="E46:J46"/>
    <mergeCell ref="E100:J100"/>
    <mergeCell ref="E119:J119"/>
    <mergeCell ref="E121:J121"/>
    <mergeCell ref="E193:J193"/>
    <mergeCell ref="E212:J212"/>
    <mergeCell ref="E285:J285"/>
    <mergeCell ref="E287:J287"/>
    <mergeCell ref="E364:J364"/>
    <mergeCell ref="A352:J352"/>
    <mergeCell ref="A360:J360"/>
    <mergeCell ref="A330:J330"/>
    <mergeCell ref="A331:J331"/>
    <mergeCell ref="A334:J334"/>
    <mergeCell ref="A422:J422"/>
    <mergeCell ref="A425:J425"/>
    <mergeCell ref="A365:J365"/>
    <mergeCell ref="A366:J366"/>
    <mergeCell ref="A385:J385"/>
    <mergeCell ref="A413:J413"/>
    <mergeCell ref="A417:J417"/>
    <mergeCell ref="A421:J421"/>
    <mergeCell ref="A363:J363"/>
    <mergeCell ref="A364:D364"/>
    <mergeCell ref="A414:J414"/>
    <mergeCell ref="A351:J351"/>
    <mergeCell ref="A349:J349"/>
    <mergeCell ref="A424:D424"/>
    <mergeCell ref="E424:J424"/>
    <mergeCell ref="A11:D11"/>
    <mergeCell ref="A13:D13"/>
    <mergeCell ref="A107:D107"/>
    <mergeCell ref="A109:D109"/>
    <mergeCell ref="A46:D46"/>
    <mergeCell ref="A84:D84"/>
    <mergeCell ref="A100:D100"/>
    <mergeCell ref="A101:J101"/>
    <mergeCell ref="A103:J103"/>
    <mergeCell ref="A105:J105"/>
    <mergeCell ref="A47:J47"/>
    <mergeCell ref="A48:J48"/>
    <mergeCell ref="A77:J77"/>
    <mergeCell ref="A83:J83"/>
    <mergeCell ref="A104:D104"/>
    <mergeCell ref="A108:J108"/>
    <mergeCell ref="A45:J45"/>
    <mergeCell ref="A122:J122"/>
    <mergeCell ref="A123:J123"/>
    <mergeCell ref="A192:J192"/>
    <mergeCell ref="I1:J1"/>
    <mergeCell ref="A4:J4"/>
    <mergeCell ref="A85:J85"/>
    <mergeCell ref="A86:J86"/>
    <mergeCell ref="A95:J95"/>
    <mergeCell ref="A19:J19"/>
    <mergeCell ref="A24:J24"/>
    <mergeCell ref="A28:J28"/>
    <mergeCell ref="A35:J35"/>
    <mergeCell ref="A43:J43"/>
    <mergeCell ref="A3:J3"/>
    <mergeCell ref="A9:J9"/>
    <mergeCell ref="A10:J10"/>
    <mergeCell ref="A12:J12"/>
    <mergeCell ref="A14:J14"/>
    <mergeCell ref="A15:J15"/>
    <mergeCell ref="A5:A7"/>
    <mergeCell ref="B5:B7"/>
    <mergeCell ref="C5:C7"/>
    <mergeCell ref="D5:J5"/>
    <mergeCell ref="E6:F6"/>
    <mergeCell ref="G6:H6"/>
    <mergeCell ref="I6:J6"/>
    <mergeCell ref="A287:D287"/>
    <mergeCell ref="A197:J197"/>
    <mergeCell ref="A200:J200"/>
    <mergeCell ref="A203:J203"/>
    <mergeCell ref="A205:J205"/>
    <mergeCell ref="A209:J209"/>
    <mergeCell ref="A211:J211"/>
    <mergeCell ref="A212:D212"/>
    <mergeCell ref="A213:J213"/>
    <mergeCell ref="A214:J214"/>
    <mergeCell ref="A275:J275"/>
    <mergeCell ref="A217:J217"/>
    <mergeCell ref="A276:J276"/>
    <mergeCell ref="A110:J110"/>
    <mergeCell ref="A111:J111"/>
    <mergeCell ref="A116:J116"/>
    <mergeCell ref="A120:J120"/>
    <mergeCell ref="A282:J282"/>
    <mergeCell ref="A284:J284"/>
    <mergeCell ref="A285:D285"/>
    <mergeCell ref="A286:J286"/>
    <mergeCell ref="A130:J130"/>
    <mergeCell ref="A131:J131"/>
    <mergeCell ref="A135:J135"/>
    <mergeCell ref="A141:J141"/>
    <mergeCell ref="A182:J182"/>
    <mergeCell ref="A189:J189"/>
    <mergeCell ref="A146:J146"/>
    <mergeCell ref="A147:J147"/>
    <mergeCell ref="A126:J126"/>
    <mergeCell ref="A128:J128"/>
    <mergeCell ref="A143:J143"/>
    <mergeCell ref="A172:J172"/>
    <mergeCell ref="A177:J177"/>
    <mergeCell ref="A194:J194"/>
    <mergeCell ref="A195:J195"/>
    <mergeCell ref="A325:J325"/>
    <mergeCell ref="A427:J427"/>
    <mergeCell ref="A309:J309"/>
    <mergeCell ref="A314:J314"/>
    <mergeCell ref="A316:J316"/>
    <mergeCell ref="A317:D317"/>
    <mergeCell ref="E317:J317"/>
    <mergeCell ref="A288:J288"/>
    <mergeCell ref="A220:J220"/>
    <mergeCell ref="A229:J229"/>
    <mergeCell ref="A235:J235"/>
    <mergeCell ref="A233:J233"/>
    <mergeCell ref="A234:D234"/>
    <mergeCell ref="E234:J234"/>
    <mergeCell ref="A289:J289"/>
    <mergeCell ref="A300:J300"/>
    <mergeCell ref="A306:J306"/>
    <mergeCell ref="A242:J242"/>
    <mergeCell ref="A243:J243"/>
    <mergeCell ref="A248:J248"/>
    <mergeCell ref="A257:J257"/>
    <mergeCell ref="A262:J262"/>
    <mergeCell ref="A318:J318"/>
    <mergeCell ref="A319:J319"/>
  </mergeCells>
  <pageMargins left="0" right="0" top="0.55118110236220474" bottom="0.55118110236220474" header="0.31496062992125984" footer="0.31496062992125984"/>
  <pageSetup paperSize="9" scale="82" fitToHeight="0" orientation="portrait" r:id="rId1"/>
  <rowBreaks count="3" manualBreakCount="3">
    <brk id="52" max="16383" man="1"/>
    <brk id="137" max="16383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</vt:lpstr>
      <vt:lpstr>Таблица 2</vt:lpstr>
      <vt:lpstr>'Таблица 1'!Заголовки_для_печати</vt:lpstr>
      <vt:lpstr>'Таблица 2'!Заголовки_для_печати</vt:lpstr>
      <vt:lpstr>'Таблица 1'!Область_печати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2025-05-21T06:22:04Z</dcterms:modified>
</cp:coreProperties>
</file>