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155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1'!$A$5:$F$501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1'!$A$1:$F$502</definedName>
    <definedName name="_xlnm.Print_Area" localSheetId="1">'Таблица 2'!$A$1:$J$425</definedName>
  </definedNames>
  <calcPr calcId="152511"/>
</workbook>
</file>

<file path=xl/calcChain.xml><?xml version="1.0" encoding="utf-8"?>
<calcChain xmlns="http://schemas.openxmlformats.org/spreadsheetml/2006/main">
  <c r="D403" i="1" l="1"/>
  <c r="E402" i="1" l="1"/>
  <c r="E121" i="1" l="1"/>
  <c r="D121" i="1"/>
  <c r="E122" i="1"/>
  <c r="E463" i="1" l="1"/>
  <c r="D463" i="1"/>
  <c r="E462" i="1"/>
  <c r="D462" i="1"/>
  <c r="E461" i="1"/>
  <c r="D461" i="1"/>
  <c r="E460" i="1"/>
  <c r="D460" i="1"/>
  <c r="E469" i="1"/>
  <c r="D469" i="1"/>
  <c r="F467" i="1"/>
  <c r="F466" i="1"/>
  <c r="F469" i="1" l="1"/>
  <c r="F253" i="1"/>
  <c r="F252" i="1"/>
  <c r="E22" i="1" l="1"/>
  <c r="A94" i="3"/>
  <c r="F98" i="1" l="1"/>
  <c r="F97" i="1"/>
  <c r="D22" i="1" l="1"/>
  <c r="D21" i="1"/>
  <c r="E24" i="1"/>
  <c r="E23" i="1"/>
  <c r="E21" i="1"/>
  <c r="D24" i="1"/>
  <c r="D23" i="1"/>
  <c r="E8" i="1"/>
  <c r="D8" i="1"/>
  <c r="E143" i="1" l="1"/>
  <c r="E88" i="1" l="1"/>
  <c r="E87" i="1"/>
  <c r="E86" i="1"/>
  <c r="E188" i="1" l="1"/>
  <c r="E220" i="1"/>
  <c r="D220" i="1"/>
  <c r="E187" i="1"/>
  <c r="E323" i="1" l="1"/>
  <c r="E403" i="1"/>
  <c r="E478" i="1" l="1"/>
  <c r="E477" i="1"/>
  <c r="D478" i="1"/>
  <c r="D477" i="1"/>
  <c r="E496" i="1"/>
  <c r="D496" i="1"/>
  <c r="F460" i="1" l="1"/>
  <c r="D122" i="1"/>
  <c r="D123" i="1"/>
  <c r="E123" i="1"/>
  <c r="F450" i="1" l="1"/>
  <c r="F432" i="1"/>
  <c r="F213" i="1"/>
  <c r="F157" i="1"/>
  <c r="E420" i="1"/>
  <c r="D420" i="1"/>
  <c r="F420" i="1" l="1"/>
  <c r="E260" i="1"/>
  <c r="D260" i="1"/>
  <c r="E222" i="1"/>
  <c r="E262" i="1" l="1"/>
  <c r="E263" i="1"/>
  <c r="E264" i="1"/>
  <c r="E261" i="1"/>
  <c r="D262" i="1"/>
  <c r="D263" i="1"/>
  <c r="D264" i="1"/>
  <c r="D261" i="1"/>
  <c r="E295" i="1"/>
  <c r="D295" i="1"/>
  <c r="E347" i="1" l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E401" i="1"/>
  <c r="D402" i="1"/>
  <c r="D401" i="1"/>
  <c r="F418" i="1"/>
  <c r="D382" i="1"/>
  <c r="E383" i="1"/>
  <c r="E382" i="1"/>
  <c r="D383" i="1"/>
  <c r="F333" i="1"/>
  <c r="D335" i="1"/>
  <c r="E335" i="1"/>
  <c r="D188" i="1"/>
  <c r="D187" i="1"/>
  <c r="D143" i="1"/>
  <c r="D142" i="1"/>
  <c r="E142" i="1"/>
  <c r="F335" i="1" l="1"/>
  <c r="D88" i="1"/>
  <c r="F88" i="1" s="1"/>
  <c r="D87" i="1"/>
  <c r="F87" i="1" s="1"/>
  <c r="E448" i="1" l="1"/>
  <c r="D448" i="1"/>
  <c r="E447" i="1"/>
  <c r="D447" i="1"/>
  <c r="E446" i="1"/>
  <c r="D446" i="1"/>
  <c r="E445" i="1"/>
  <c r="D445" i="1"/>
  <c r="F445" i="1" l="1"/>
  <c r="E69" i="1"/>
  <c r="D69" i="1"/>
  <c r="E68" i="1"/>
  <c r="D68" i="1"/>
  <c r="E67" i="1"/>
  <c r="D67" i="1"/>
  <c r="E66" i="1"/>
  <c r="D66" i="1"/>
  <c r="E65" i="1"/>
  <c r="D65" i="1"/>
  <c r="F63" i="1"/>
  <c r="F60" i="1"/>
  <c r="E60" i="1"/>
  <c r="D60" i="1"/>
  <c r="F65" i="1" l="1"/>
  <c r="E275" i="1"/>
  <c r="D275" i="1"/>
  <c r="D86" i="1" l="1"/>
  <c r="E476" i="1"/>
  <c r="F483" i="1"/>
  <c r="F484" i="1"/>
  <c r="F473" i="1"/>
  <c r="F472" i="1"/>
  <c r="F477" i="1" l="1"/>
  <c r="F478" i="1"/>
  <c r="D476" i="1" l="1"/>
  <c r="F456" i="1"/>
  <c r="F268" i="1" l="1"/>
  <c r="F471" i="1"/>
  <c r="F452" i="1"/>
  <c r="F451" i="1"/>
  <c r="F442" i="1"/>
  <c r="F437" i="1"/>
  <c r="F412" i="1"/>
  <c r="F413" i="1"/>
  <c r="F411" i="1"/>
  <c r="F408" i="1"/>
  <c r="F398" i="1"/>
  <c r="F393" i="1"/>
  <c r="F388" i="1"/>
  <c r="F387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34" i="1"/>
  <c r="F208" i="1"/>
  <c r="F203" i="1"/>
  <c r="F198" i="1"/>
  <c r="F193" i="1"/>
  <c r="F138" i="1"/>
  <c r="F133" i="1"/>
  <c r="F128" i="1"/>
  <c r="F113" i="1"/>
  <c r="F107" i="1"/>
  <c r="F93" i="1"/>
  <c r="E223" i="1"/>
  <c r="E426" i="1"/>
  <c r="D427" i="1"/>
  <c r="E322" i="1"/>
  <c r="E221" i="1"/>
  <c r="E497" i="1" s="1"/>
  <c r="E215" i="1"/>
  <c r="F143" i="1"/>
  <c r="D215" i="1"/>
  <c r="E498" i="1" l="1"/>
  <c r="F215" i="1"/>
  <c r="D90" i="1"/>
  <c r="F142" i="1"/>
  <c r="E325" i="1"/>
  <c r="F187" i="1"/>
  <c r="E190" i="1"/>
  <c r="D223" i="1"/>
  <c r="D222" i="1"/>
  <c r="E474" i="1"/>
  <c r="D95" i="1"/>
  <c r="F222" i="1" l="1"/>
  <c r="F223" i="1"/>
  <c r="F447" i="1"/>
  <c r="F446" i="1"/>
  <c r="F162" i="1"/>
  <c r="E224" i="1"/>
  <c r="D224" i="1"/>
  <c r="D221" i="1"/>
  <c r="D497" i="1" s="1"/>
  <c r="E110" i="1"/>
  <c r="D110" i="1"/>
  <c r="F18" i="1"/>
  <c r="F28" i="1"/>
  <c r="F221" i="1" l="1"/>
  <c r="F497" i="1"/>
  <c r="F110" i="1"/>
  <c r="E225" i="1"/>
  <c r="F224" i="1"/>
  <c r="F8" i="1"/>
  <c r="D40" i="1"/>
  <c r="F37" i="1"/>
  <c r="F36" i="1"/>
  <c r="D285" i="1" l="1"/>
  <c r="F71" i="1"/>
  <c r="F401" i="1" l="1"/>
  <c r="F277" i="1" l="1"/>
  <c r="F54" i="1" l="1"/>
  <c r="F348" i="1"/>
  <c r="E365" i="1"/>
  <c r="D365" i="1"/>
  <c r="F376" i="1"/>
  <c r="F263" i="1" l="1"/>
  <c r="F22" i="1"/>
  <c r="F346" i="1"/>
  <c r="F262" i="1"/>
  <c r="E180" i="1"/>
  <c r="D180" i="1"/>
  <c r="E299" i="1"/>
  <c r="D299" i="1"/>
  <c r="E298" i="1"/>
  <c r="D298" i="1"/>
  <c r="E255" i="1"/>
  <c r="D255" i="1"/>
  <c r="F298" i="1" l="1"/>
  <c r="F299" i="1"/>
  <c r="F448" i="1"/>
  <c r="F180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3" i="1"/>
  <c r="F461" i="1"/>
  <c r="D265" i="1"/>
  <c r="E265" i="1"/>
  <c r="D426" i="1"/>
  <c r="E427" i="1"/>
  <c r="E499" i="1" s="1"/>
  <c r="F457" i="1"/>
  <c r="F402" i="1"/>
  <c r="F403" i="1"/>
  <c r="D474" i="1"/>
  <c r="F474" i="1" s="1"/>
  <c r="F168" i="1"/>
  <c r="D322" i="1"/>
  <c r="D323" i="1"/>
  <c r="D499" i="1" s="1"/>
  <c r="F378" i="1"/>
  <c r="F368" i="1"/>
  <c r="F192" i="1"/>
  <c r="E479" i="1"/>
  <c r="E500" i="1" s="1"/>
  <c r="D479" i="1"/>
  <c r="D500" i="1" s="1"/>
  <c r="D300" i="1"/>
  <c r="F313" i="1"/>
  <c r="F83" i="1"/>
  <c r="E80" i="1"/>
  <c r="D80" i="1"/>
  <c r="F78" i="1"/>
  <c r="F73" i="1"/>
  <c r="F72" i="1"/>
  <c r="F44" i="1"/>
  <c r="F39" i="1"/>
  <c r="F34" i="1"/>
  <c r="F53" i="1"/>
  <c r="F43" i="1"/>
  <c r="F38" i="1"/>
  <c r="F33" i="1"/>
  <c r="D498" i="1" l="1"/>
  <c r="F427" i="1"/>
  <c r="F323" i="1"/>
  <c r="F265" i="1"/>
  <c r="F383" i="1"/>
  <c r="D190" i="1"/>
  <c r="F190" i="1" s="1"/>
  <c r="F188" i="1"/>
  <c r="F322" i="1"/>
  <c r="F382" i="1"/>
  <c r="F123" i="1"/>
  <c r="F462" i="1"/>
  <c r="F500" i="1"/>
  <c r="D464" i="1"/>
  <c r="E464" i="1"/>
  <c r="F66" i="1"/>
  <c r="F67" i="1"/>
  <c r="F24" i="1"/>
  <c r="E491" i="1"/>
  <c r="D491" i="1"/>
  <c r="E486" i="1"/>
  <c r="D486" i="1"/>
  <c r="E480" i="1"/>
  <c r="D480" i="1"/>
  <c r="E459" i="1"/>
  <c r="D459" i="1"/>
  <c r="E454" i="1"/>
  <c r="D454" i="1"/>
  <c r="E444" i="1"/>
  <c r="D444" i="1"/>
  <c r="E439" i="1"/>
  <c r="D439" i="1"/>
  <c r="E434" i="1"/>
  <c r="D434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434" i="1" l="1"/>
  <c r="F486" i="1"/>
  <c r="F160" i="1"/>
  <c r="F100" i="1"/>
  <c r="F499" i="1"/>
  <c r="F195" i="1"/>
  <c r="F235" i="1"/>
  <c r="F240" i="1"/>
  <c r="F115" i="1"/>
  <c r="F130" i="1"/>
  <c r="F135" i="1"/>
  <c r="D501" i="1"/>
  <c r="F464" i="1"/>
  <c r="F330" i="1"/>
  <c r="F390" i="1"/>
  <c r="F395" i="1"/>
  <c r="F410" i="1"/>
  <c r="F415" i="1"/>
  <c r="F439" i="1"/>
  <c r="F454" i="1"/>
  <c r="F498" i="1"/>
  <c r="E10" i="1"/>
  <c r="F30" i="1"/>
  <c r="F345" i="1"/>
  <c r="F20" i="1"/>
  <c r="F85" i="1"/>
  <c r="F155" i="1"/>
  <c r="F170" i="1"/>
  <c r="F200" i="1"/>
  <c r="F210" i="1"/>
  <c r="F320" i="1"/>
  <c r="F444" i="1"/>
  <c r="F140" i="1"/>
  <c r="F459" i="1"/>
  <c r="F400" i="1"/>
  <c r="F380" i="1"/>
  <c r="F355" i="1"/>
  <c r="F370" i="1"/>
  <c r="F205" i="1"/>
  <c r="D449" i="1"/>
  <c r="F315" i="1"/>
  <c r="F55" i="1"/>
  <c r="F45" i="1"/>
  <c r="F40" i="1"/>
  <c r="F35" i="1"/>
  <c r="F480" i="1"/>
  <c r="D429" i="1"/>
  <c r="D10" i="1"/>
  <c r="F75" i="1"/>
  <c r="F25" i="1"/>
  <c r="F23" i="1"/>
  <c r="F10" i="1" l="1"/>
  <c r="D385" i="1"/>
  <c r="E449" i="1"/>
  <c r="F449" i="1" s="1"/>
  <c r="D350" i="1"/>
  <c r="D405" i="1" l="1"/>
  <c r="D325" i="1"/>
  <c r="F325" i="1" s="1"/>
  <c r="E429" i="1"/>
  <c r="F429" i="1" s="1"/>
  <c r="E405" i="1" l="1"/>
  <c r="F405" i="1" s="1"/>
  <c r="E385" i="1" l="1"/>
  <c r="F385" i="1" s="1"/>
  <c r="D225" i="1"/>
  <c r="F225" i="1" s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F70" i="1" l="1"/>
  <c r="E501" i="1"/>
  <c r="F501" i="1" s="1"/>
</calcChain>
</file>

<file path=xl/sharedStrings.xml><?xml version="1.0" encoding="utf-8"?>
<sst xmlns="http://schemas.openxmlformats.org/spreadsheetml/2006/main" count="1670" uniqueCount="636">
  <si>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</si>
  <si>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</si>
  <si>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</si>
  <si>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</si>
  <si>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</si>
  <si>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</si>
  <si>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</si>
  <si>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</si>
  <si>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</si>
  <si>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</si>
  <si>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</si>
  <si>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</si>
  <si>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</si>
  <si>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</si>
  <si>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</si>
  <si>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</si>
  <si>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</si>
  <si>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</si>
  <si>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</si>
  <si>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</si>
  <si>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</si>
  <si>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</si>
  <si>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</si>
  <si>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</si>
  <si>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</si>
  <si>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</si>
  <si>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</si>
  <si>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</si>
  <si>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</si>
  <si>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</si>
  <si>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</si>
  <si>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</si>
  <si>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</si>
  <si>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</si>
  <si>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</si>
  <si>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</si>
  <si>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</si>
  <si>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</si>
  <si>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</si>
  <si>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</si>
  <si>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</si>
  <si>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</si>
  <si>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</si>
  <si>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</si>
  <si>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</si>
  <si>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</si>
  <si>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</si>
  <si>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</si>
  <si>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</si>
  <si>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</si>
  <si>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</si>
  <si>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</si>
  <si>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</si>
  <si>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</si>
  <si>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</si>
  <si>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</si>
  <si>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</si>
  <si>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</si>
  <si>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</si>
  <si>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</si>
  <si>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</si>
  <si>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</si>
  <si>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</si>
  <si>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</si>
  <si>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</si>
  <si>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</si>
  <si>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</si>
  <si>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</si>
  <si>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</si>
  <si>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</si>
  <si>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</si>
  <si>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</si>
  <si>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</si>
  <si>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</si>
  <si>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</si>
  <si>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</si>
  <si>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</si>
  <si>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</si>
  <si>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</si>
  <si>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</si>
  <si>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</si>
  <si>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</si>
  <si>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</si>
  <si>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</si>
  <si>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</si>
  <si>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</si>
  <si>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</si>
  <si>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</si>
  <si>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</si>
  <si>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</si>
  <si>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</si>
  <si>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</si>
  <si>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</si>
  <si>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</si>
  <si>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</si>
  <si>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</si>
  <si>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</si>
  <si>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</si>
  <si>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</si>
  <si>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</si>
  <si>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</si>
  <si>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</si>
  <si>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</si>
  <si>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</si>
  <si>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</si>
  <si>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</si>
  <si>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</si>
  <si>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</si>
  <si>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</si>
  <si>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</si>
  <si>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</si>
  <si>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</si>
  <si>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</si>
  <si>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</si>
  <si>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</si>
  <si>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</si>
  <si>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</si>
  <si>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</si>
  <si>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</si>
  <si>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</si>
  <si>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</si>
  <si>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</si>
  <si>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</si>
  <si>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</si>
  <si>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</si>
  <si>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</si>
  <si>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</si>
  <si>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</si>
  <si>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</si>
  <si>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</si>
  <si>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</si>
  <si>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</si>
  <si>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</si>
  <si>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</si>
  <si>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</si>
  <si>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</si>
  <si>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</si>
  <si>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</si>
  <si>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</si>
  <si>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</si>
  <si>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</si>
  <si>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</si>
  <si>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</si>
  <si>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</si>
  <si>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</si>
  <si>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</si>
  <si>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</si>
  <si>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</si>
  <si>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</si>
  <si>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</si>
  <si>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</si>
  <si>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</si>
  <si>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</si>
  <si>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</si>
  <si>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</si>
  <si>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</si>
  <si>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</si>
  <si>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</si>
  <si>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</si>
  <si>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</si>
  <si>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</si>
  <si>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</si>
  <si>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</si>
  <si>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</si>
  <si>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</si>
  <si>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</si>
  <si>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</si>
  <si>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</si>
  <si>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</si>
  <si>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</si>
  <si>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</si>
  <si>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</si>
  <si>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</si>
  <si>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</si>
  <si>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</si>
  <si>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</si>
  <si>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</si>
  <si>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</si>
  <si>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</si>
  <si>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</si>
  <si>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</si>
  <si>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</si>
  <si>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</si>
  <si>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</si>
  <si>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</si>
  <si>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</si>
  <si>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</si>
  <si>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</si>
  <si>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</si>
  <si>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</si>
  <si>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</si>
  <si>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</si>
  <si>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</si>
  <si>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</si>
  <si>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</si>
  <si>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</si>
  <si>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</si>
  <si>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</si>
  <si>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</si>
  <si>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</si>
  <si>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</si>
  <si>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</si>
  <si>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</si>
  <si>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</si>
  <si>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</si>
  <si>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</si>
  <si>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</si>
  <si>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</si>
  <si>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</si>
  <si>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</si>
  <si>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</si>
  <si>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</si>
  <si>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</si>
  <si>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</si>
  <si>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</si>
  <si>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</si>
  <si>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</si>
  <si>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</si>
  <si>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</si>
  <si>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</si>
  <si>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</si>
  <si>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</si>
  <si>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да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</si>
  <si>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</si>
  <si>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</si>
  <si>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</si>
  <si>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</si>
  <si>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</si>
  <si>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</si>
  <si>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</si>
  <si>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</si>
  <si>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</si>
  <si>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</si>
  <si>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</si>
  <si>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</si>
  <si>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</si>
  <si>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</si>
  <si>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</si>
  <si>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</si>
  <si>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</si>
  <si>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</si>
  <si>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</si>
  <si>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</si>
  <si>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</si>
  <si>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</si>
  <si>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</si>
  <si>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</si>
  <si>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</si>
  <si>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</si>
  <si>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кв. м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</si>
  <si>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</si>
  <si>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</si>
  <si>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</si>
  <si>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</si>
  <si>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</si>
  <si>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</si>
  <si>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</si>
  <si>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</si>
  <si>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</si>
  <si>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</si>
  <si>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</si>
  <si>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</si>
  <si>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</si>
  <si>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</si>
  <si>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</si>
  <si>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</si>
  <si>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</si>
  <si>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</si>
  <si>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</si>
  <si>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</si>
  <si>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</si>
  <si>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</si>
  <si>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</si>
  <si>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</si>
  <si>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</si>
  <si>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</si>
  <si>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</si>
  <si>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</si>
  <si>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</si>
  <si>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</si>
  <si>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</si>
  <si>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</si>
  <si>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</si>
  <si>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</si>
  <si>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</si>
  <si>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</si>
  <si>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</si>
  <si>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</si>
  <si>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</si>
  <si>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</si>
  <si>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</si>
  <si>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</si>
  <si>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</si>
  <si>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</si>
  <si>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</si>
  <si>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</si>
  <si>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</si>
  <si>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</si>
  <si>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</si>
  <si>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</si>
  <si>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</si>
  <si>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</si>
  <si>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</si>
  <si>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</si>
  <si>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</si>
  <si>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</si>
  <si>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</si>
  <si>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</si>
  <si>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</si>
  <si>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</si>
  <si>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</si>
  <si>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</si>
  <si>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</si>
  <si>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</si>
  <si>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</si>
  <si>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</si>
  <si>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</si>
  <si>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</si>
  <si>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</si>
  <si>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</si>
  <si>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</si>
  <si>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</si>
  <si>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</si>
  <si>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</si>
  <si>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</si>
  <si>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</si>
  <si>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</si>
  <si>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</si>
  <si>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</si>
  <si>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</si>
  <si>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</si>
  <si>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</si>
  <si>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</si>
  <si>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</si>
  <si>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</si>
  <si>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</si>
  <si>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</si>
  <si>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</si>
  <si>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</si>
  <si>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</si>
  <si>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</si>
  <si>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</si>
  <si>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</si>
  <si>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</si>
  <si>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</si>
  <si>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</si>
  <si>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</si>
  <si>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</si>
  <si>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</si>
  <si>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</si>
  <si>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</si>
  <si>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</si>
  <si>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</si>
  <si>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</si>
  <si>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</si>
  <si>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</si>
  <si>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</si>
  <si>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</si>
  <si>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</si>
  <si>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</si>
  <si>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</si>
  <si>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</si>
  <si>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</si>
  <si>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</si>
  <si>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</si>
  <si>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</si>
  <si>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</si>
  <si>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</si>
  <si>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</si>
  <si>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</si>
  <si>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</si>
  <si>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</si>
  <si>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</si>
  <si>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</si>
  <si>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</si>
  <si>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</si>
  <si>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</si>
  <si>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</si>
  <si>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</si>
  <si>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</si>
  <si>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</si>
  <si>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</si>
  <si>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</si>
  <si>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</si>
  <si>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</si>
  <si>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</si>
  <si>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</si>
  <si>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</si>
  <si>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</si>
  <si>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</si>
  <si>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</si>
  <si>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</si>
  <si>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</si>
  <si>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</si>
  <si>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</si>
  <si>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</si>
  <si>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</si>
  <si>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</si>
  <si>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</si>
  <si>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Аналитический отчет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</si>
  <si>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</si>
  <si>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</si>
  <si>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</si>
  <si>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</si>
  <si>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</si>
  <si>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</si>
  <si>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</si>
  <si>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</si>
  <si>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</si>
  <si>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</si>
  <si>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</si>
  <si>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</si>
  <si>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</si>
  <si>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</si>
  <si>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</si>
  <si>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</si>
  <si>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</si>
  <si>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</si>
  <si>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</si>
  <si>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</si>
  <si>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</si>
  <si>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</si>
  <si>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</si>
  <si>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</si>
  <si>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</si>
  <si>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</si>
  <si>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</si>
  <si>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</si>
  <si>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</si>
  <si>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</si>
  <si>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</si>
  <si>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</si>
  <si>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</si>
  <si>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</si>
  <si>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Отчетный 2024 год</t>
  </si>
  <si>
    <t>Проведены выставки, семинары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</si>
  <si>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</si>
  <si>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</si>
  <si>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</si>
  <si>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</si>
  <si>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</si>
  <si>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</si>
  <si>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Пресечение правонарушений в части обращения с отходами производства и потребления вне отведенных для данных целей мест</t>
  </si>
  <si>
    <t>щтук</t>
  </si>
  <si>
    <t>Проведены мероприятие по организации деятельности по утилизации, обезвреживанию твердых коммунальных отходов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</si>
  <si>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</si>
  <si>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</si>
  <si>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 xml:space="preserve">Благоустроены общественные территории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</si>
  <si>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</si>
  <si>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На территориях общественного пользования в пределах городской и вне городской черты повышен уровень освещенности, ед.</t>
  </si>
  <si>
    <t>Благоустроены зоны для досуга и отдыха в парках культуры и отдыха, ед.</t>
  </si>
  <si>
    <t>Установлены стелы «Город трудовой доблести» с благоустройством территории, шт.</t>
  </si>
  <si>
    <t>Установлены детские, игровые площадки за счет средств местного бюджета</t>
  </si>
  <si>
    <t xml:space="preserve">Подготовлено асфальтобетонное покрытие под детские, игровые площадки, </t>
  </si>
  <si>
    <t>Выполнен ремонт асфальтового покрытия дворовых территорий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</si>
  <si>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</t>
  </si>
  <si>
    <t>Созданы и отремонтированы пешеходные коммуникации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</si>
  <si>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</si>
  <si>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</si>
  <si>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Обеспечено содержание дворовых территорий</t>
  </si>
  <si>
    <t>2 246, 42776</t>
  </si>
  <si>
    <t>Благоустроены дворовые территории за счет средств муниципального образования Московской области</t>
  </si>
  <si>
    <t xml:space="preserve">Обеспечено содержание общественных пространств (за исключением парков культуры и отдыха), </t>
  </si>
  <si>
    <t xml:space="preserve">Обеспечено содержание парков культуры и отдыха </t>
  </si>
  <si>
    <t xml:space="preserve">Обеспечено содержание внутриквартальных проездов </t>
  </si>
  <si>
    <t>Модернизированы дворовые территории</t>
  </si>
  <si>
    <t>Модернизация детских игровых площадок, установленных ранее с привлечением средств бюджета Московской области</t>
  </si>
  <si>
    <t>Проведен ремонт подъездов МКД</t>
  </si>
  <si>
    <t>Количество проведенных физкультурных и спортивных  мероприятий</t>
  </si>
  <si>
    <t>Произведена модернизация материально-технической базы муниципальных объектов физической культуры и спорта путём проведения капитального ремонта.</t>
  </si>
  <si>
    <t xml:space="preserve"> 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</si>
  <si>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</si>
  <si>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</si>
  <si>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</si>
  <si>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</si>
  <si>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</si>
  <si>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</si>
  <si>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Количество установленных в муниципальных образованиях Московской области плоскостных спортивных сооружений</t>
  </si>
  <si>
    <t xml:space="preserve">В спортивные школы олимпийского резерва поставлено новое оборудование и инвентарь  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</si>
  <si>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</si>
  <si>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</si>
  <si>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</si>
  <si>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</si>
  <si>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</si>
  <si>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</si>
  <si>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</si>
  <si>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</si>
  <si>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</si>
  <si>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</si>
  <si>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</si>
  <si>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>единица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</si>
  <si>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</si>
  <si>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</si>
  <si>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</si>
  <si>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Муниципальные библиотеки Московской области (юридические лица), обновившие книжный фонд</t>
  </si>
  <si>
    <t>Проведен капитальный ремонт, технически переоснащены и благоустроены территории муниципальных библиотек</t>
  </si>
  <si>
    <t>Муниципальные библиотеки Московской области, выполнившие работы по обеспечению пожарной безопасности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</si>
  <si>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</si>
  <si>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</si>
  <si>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</si>
  <si>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</t>
  </si>
  <si>
    <t>Оснащены муниципальные театры</t>
  </si>
  <si>
    <t>Оказана государственная поддержка лучшим сельским учреждениям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</si>
  <si>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</si>
  <si>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Модернизация (развитие) матери-ально-технической базы организаций дополнительного образования сферы культуры</t>
  </si>
  <si>
    <t>Проведен капитальный ремонт, текущий ремонт в организациях дополнительного образования сферы культуры</t>
  </si>
  <si>
    <t>Выполнены работы по обеспечению пожарной безопасности в организациях дополнительного образования сферы культуры</t>
  </si>
  <si>
    <t>Доля работников организаций дополнительного образования сферы культуры Московской области (руководители и педагогические работники), которым произведены стимулирующие выплаты, в общей численности указанной категории работников организаций дополнительного образования сферы культуры Московской области, которым предусмотрены стимулирующие выплаты</t>
  </si>
  <si>
    <t>Оснащены муниципальные организации дополнительного образования в сфере культуры (детские школы искусств по видам искусств) музыкальными инструментами</t>
  </si>
  <si>
    <t>Организованы и проведены ежегодные профильные конкурсы, фестивали для организаций туристской индустрии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</si>
  <si>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</si>
  <si>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</si>
  <si>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</si>
  <si>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 капитальный ремонт дошкольных 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</si>
  <si>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</si>
  <si>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</si>
  <si>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</si>
  <si>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</si>
  <si>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</si>
  <si>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</t>
  </si>
  <si>
    <t>место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</si>
  <si>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</si>
  <si>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</si>
  <si>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Оснащены средствами обучения и воспитания отремонтированные зда-ния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</si>
  <si>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</si>
  <si>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Реконструированы гидротехнические сооружения, находящиеся в муниципальной собственности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</si>
  <si>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</si>
  <si>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</si>
  <si>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</si>
  <si>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</si>
  <si>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Предприятия городского округа, осуществившие промышленные экскурсии (за отчетный год)</t>
  </si>
  <si>
    <t>Привлечены инвесторы на территорию городского округа Московской области (за отчетный год)</t>
  </si>
  <si>
    <t>Достижение планового значения среднего количества участников закупок (нарастающим итогом)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</si>
  <si>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 (нарастающим итогом)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</si>
  <si>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</si>
  <si>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</si>
  <si>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</si>
  <si>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</si>
  <si>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</si>
  <si>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</si>
  <si>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</si>
  <si>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</si>
  <si>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</si>
  <si>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</si>
  <si>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</si>
  <si>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объекты водоснабжения муниципальной собственности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</si>
  <si>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</si>
  <si>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канализационные коллектора, канализационные насосные станции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</si>
  <si>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</si>
  <si>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</si>
  <si>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</si>
  <si>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Установлены терморегулирующие клапаны (терморегуляторов) на отопительных приборах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</si>
  <si>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</si>
  <si>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</si>
  <si>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</si>
  <si>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Осуществлено профилактических и контрольных (надзорных) мероприятий при поступлении в ОМСУ информации о несоблюдении гражданами требований Правил пользования газом</t>
  </si>
  <si>
    <t>Проведены публичные слушаний по проекту генерального плана (внесение изменений в генеральный план) городского округа</t>
  </si>
  <si>
    <t>Утвержден в актуальной версии генеральный плана (внесение изменений в генеральный план) городского округа</t>
  </si>
  <si>
    <t xml:space="preserve"> Утверждена карта планируемого размещения объектов местного значения городского округа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</si>
  <si>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городского округа</t>
  </si>
  <si>
    <t>Утверждены в актуальной версии Правила землепользования и застройки городского округа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</si>
  <si>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городского округа</t>
  </si>
  <si>
    <t>Утверждены в актуальной версии нормативы градостроительного проектирования городского округа</t>
  </si>
  <si>
    <t>Ликвидированы самовольные, недостроенные и аварийные объекты на территории городского округа</t>
  </si>
  <si>
    <t>Информационные материалы изготовлены и размещены в социальных сетях, мессенджерах, направлены по электронной почте и смс рассылкой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</si>
  <si>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</si>
  <si>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</si>
  <si>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</si>
  <si>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</si>
  <si>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печатного СМИ с нормативно-правовыми актами и официальной информацией городского округа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</si>
  <si>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</si>
  <si>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</si>
  <si>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мероприятия, которым обеспечено праздничное/тематическое оформление</t>
  </si>
  <si>
    <t>Проведены рекламно-информационные кампании в городском округе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</si>
  <si>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</si>
  <si>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</si>
  <si>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</si>
  <si>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</si>
  <si>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</si>
  <si>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</si>
  <si>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>Проекты, с дополнительным финансированием за счет средств местного бюджета (не в рамках проекта инициативного бюджетирования)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</si>
  <si>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</si>
  <si>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</si>
  <si>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</si>
  <si>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</si>
  <si>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</si>
  <si>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</si>
  <si>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</si>
  <si>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</si>
  <si>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</si>
  <si>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</si>
  <si>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</si>
  <si>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Количество установленных дорожных знаков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</si>
  <si>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</t>
  </si>
  <si>
    <t>семья</t>
  </si>
  <si>
    <t>Сводный оперативный отчет
о ходе реализации мероприятий муниципальных программ Городского округа Подольск
за январь - июнь 2024 года</t>
  </si>
  <si>
    <t>за январь - июнь 2024 года</t>
  </si>
  <si>
    <t>Издано листовок, учебных пособий, журналов</t>
  </si>
  <si>
    <t>Проведено учений, тренировок, смотр-конкурсов</t>
  </si>
  <si>
    <t>Количество пожарных водоемов</t>
  </si>
  <si>
    <t>Количество обученного населения мерам пожарной безопасности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</si>
  <si>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</si>
  <si>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 xml:space="preserve">Обучение населения, прежде всего детей, плаванию и приемам спасания на воде 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</si>
  <si>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</si>
  <si>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</si>
  <si>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Проведены работы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</si>
  <si>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</si>
  <si>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</si>
  <si>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</si>
  <si>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(%)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</si>
  <si>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</si>
  <si>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Количество работников муниципальных учреждений, которым произведены стимулирующие выплаты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</si>
  <si>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</si>
  <si>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числе обратившихся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</si>
  <si>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</si>
  <si>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Благоустроены территорий муниципальных общеобразовательных организаций</t>
  </si>
  <si>
    <t>Капитально отремонтированы объекты теплоснабжения муниципальной собственности</t>
  </si>
  <si>
    <t>ь</t>
  </si>
  <si>
    <t>18.1.</t>
  </si>
  <si>
    <t>Строительство (реконструкция) капитальный ремонт объектов культуры</t>
  </si>
  <si>
    <t>Подпрограмма 2. Строительство (реконструкция) капитальный ремонт объектов культуры</t>
  </si>
  <si>
    <t xml:space="preserve">Капитально отремонтированы объекты культурно-досуговых учреждений муниципальных образований Московской области, </t>
  </si>
  <si>
    <t xml:space="preserve">На территориях общественного пользования в пределах городской и вне городской черты повышен уровень освещенности за  счет средств местного бюджета 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</si>
  <si>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</si>
  <si>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</si>
  <si>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 xml:space="preserve">Осуществлен строительный контроль на объектах благоустройства 
и оценка качества выполненных работ
</t>
  </si>
  <si>
    <t>Осуществлен авторский надзор за выполнением работ на объектах благоустройства</t>
  </si>
  <si>
    <t>Созданы и отремонтированы пешеходные коммуникации, не включенные в ГП МО</t>
  </si>
  <si>
    <t>Оснащены средствами обучения и воспитания отремонтированные здания общеобразовательных организаций</t>
  </si>
  <si>
    <t>Благоустроены территорий  муниципальных общеобразовательных организаций</t>
  </si>
  <si>
    <t xml:space="preserve"> Введены в эксплуатацию объекты для создания дополнительных мест в общеобразователь-ных организациях в связи с ростом числа учащихся вызванным демографическим фактором</t>
  </si>
  <si>
    <t>Доля педагогических работников организаций дополнительного образования сферы физической культуры                и спорта без учета внешних совместителей, которым осуществлены выплаты          в целях сохранения достигнутого уровня заработной платы работников данной категории</t>
  </si>
  <si>
    <t>Доля врачей и среднего медицинского персонала муниципальных учреждений физической культуры и спорта без учета внешних совместителей, которым осуществлены выплаты в целях сохранения достигнутого уровня заработной платы работников данной категории</t>
  </si>
  <si>
    <t xml:space="preserve"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 </t>
  </si>
  <si>
    <t>Количество созданных «умных» спортивных площадок</t>
  </si>
  <si>
    <t>Количество выполненных работ по устройству ИДН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</si>
</sst>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;[Red]0.0"/>
    <numFmt numFmtId="167" formatCode="0;[Red]0"/>
    <numFmt numFmtId="168" formatCode="0.0000000"/>
  </numFmts>
  <fonts count="2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308">
    <xf numFmtId="0" fontId="0" fillId="0" borderId="0" xfId="0"/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2" borderId="0" xfId="0" applyFill="1"/>
    <xf numFmtId="0" fontId="10" fillId="0" borderId="0" xfId="0" applyFont="1"/>
    <xf numFmtId="0" fontId="12" fillId="0" borderId="0" xfId="0" applyFont="1"/>
    <xf numFmtId="0" fontId="10" fillId="3" borderId="0" xfId="0" applyFont="1" applyFill="1"/>
    <xf numFmtId="0" fontId="12" fillId="0" borderId="0" xfId="0" applyFont="1" applyFill="1"/>
    <xf numFmtId="0" fontId="10" fillId="0" borderId="0" xfId="0" applyFont="1" applyFill="1"/>
    <xf numFmtId="0" fontId="10" fillId="2" borderId="0" xfId="0" applyFont="1" applyFill="1"/>
    <xf numFmtId="0" fontId="10" fillId="0" borderId="0" xfId="0" applyFont="1" applyAlignment="1">
      <alignment horizontal="center" vertical="center"/>
    </xf>
    <xf numFmtId="0" fontId="0" fillId="0" borderId="0" xfId="0" applyFill="1"/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2" fontId="0" fillId="0" borderId="0" xfId="0" applyNumberFormat="1"/>
    <xf numFmtId="0" fontId="3" fillId="2" borderId="19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30" xfId="0" applyFont="1" applyFill="1" applyBorder="1"/>
    <xf numFmtId="0" fontId="2" fillId="2" borderId="3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1" fillId="2" borderId="0" xfId="0" applyFont="1" applyFill="1"/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vertical="top" wrapText="1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wrapText="1"/>
    </xf>
    <xf numFmtId="0" fontId="3" fillId="2" borderId="29" xfId="0" applyFont="1" applyFill="1" applyBorder="1" applyAlignment="1">
      <alignment vertical="top" wrapText="1"/>
    </xf>
    <xf numFmtId="165" fontId="9" fillId="2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/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/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3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23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 wrapText="1"/>
    </xf>
    <xf numFmtId="165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165" fontId="8" fillId="2" borderId="11" xfId="0" applyNumberFormat="1" applyFont="1" applyFill="1" applyBorder="1" applyAlignment="1" applyProtection="1">
      <alignment horizontal="center" vertical="center"/>
      <protection locked="0"/>
    </xf>
    <xf numFmtId="165" fontId="8" fillId="2" borderId="24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/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Fill="1" applyBorder="1"/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top" wrapText="1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top" wrapText="1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left" vertical="top" wrapText="1"/>
    </xf>
    <xf numFmtId="0" fontId="2" fillId="2" borderId="15" xfId="0" applyFont="1" applyFill="1" applyBorder="1" applyAlignment="1"/>
    <xf numFmtId="165" fontId="21" fillId="2" borderId="1" xfId="0" applyNumberFormat="1" applyFont="1" applyFill="1" applyBorder="1" applyAlignment="1">
      <alignment horizontal="center" vertical="center" wrapText="1"/>
    </xf>
    <xf numFmtId="165" fontId="23" fillId="2" borderId="16" xfId="0" applyNumberFormat="1" applyFont="1" applyFill="1" applyBorder="1" applyAlignment="1">
      <alignment horizontal="center" vertical="center" wrapText="1"/>
    </xf>
    <xf numFmtId="165" fontId="12" fillId="2" borderId="16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 applyProtection="1">
      <alignment horizontal="center" vertical="center"/>
      <protection locked="0"/>
    </xf>
    <xf numFmtId="165" fontId="21" fillId="2" borderId="1" xfId="0" applyNumberFormat="1" applyFont="1" applyFill="1" applyBorder="1" applyAlignment="1" applyProtection="1">
      <alignment horizontal="center" vertical="center"/>
      <protection locked="0"/>
    </xf>
    <xf numFmtId="165" fontId="23" fillId="2" borderId="16" xfId="0" applyNumberFormat="1" applyFont="1" applyFill="1" applyBorder="1" applyAlignment="1" applyProtection="1">
      <alignment horizontal="center" vertical="center"/>
      <protection locked="0"/>
    </xf>
    <xf numFmtId="165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 wrapText="1"/>
    </xf>
    <xf numFmtId="0" fontId="0" fillId="2" borderId="31" xfId="0" applyFill="1" applyBorder="1"/>
    <xf numFmtId="0" fontId="4" fillId="2" borderId="3" xfId="0" applyFont="1" applyFill="1" applyBorder="1" applyAlignment="1">
      <alignment horizontal="left" vertical="top" wrapText="1"/>
    </xf>
    <xf numFmtId="0" fontId="2" fillId="2" borderId="48" xfId="0" applyFont="1" applyFill="1" applyBorder="1"/>
    <xf numFmtId="0" fontId="4" fillId="2" borderId="37" xfId="0" applyFont="1" applyFill="1" applyBorder="1" applyAlignment="1">
      <alignment horizontal="left" vertical="top" wrapText="1"/>
    </xf>
    <xf numFmtId="165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vertical="top" wrapText="1"/>
    </xf>
    <xf numFmtId="0" fontId="3" fillId="2" borderId="38" xfId="0" applyFont="1" applyFill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10" fillId="2" borderId="32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 applyProtection="1">
      <alignment horizontal="center" vertical="center"/>
      <protection locked="0"/>
    </xf>
    <xf numFmtId="166" fontId="9" fillId="2" borderId="34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top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top" wrapText="1"/>
    </xf>
    <xf numFmtId="165" fontId="24" fillId="2" borderId="16" xfId="0" applyNumberFormat="1" applyFont="1" applyFill="1" applyBorder="1" applyAlignment="1" applyProtection="1">
      <alignment horizontal="center" vertical="center"/>
      <protection locked="0"/>
    </xf>
    <xf numFmtId="4" fontId="24" fillId="2" borderId="37" xfId="0" applyNumberFormat="1" applyFont="1" applyFill="1" applyBorder="1" applyAlignment="1" applyProtection="1">
      <alignment horizontal="center" vertical="center"/>
      <protection locked="0"/>
    </xf>
    <xf numFmtId="165" fontId="24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9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2" borderId="1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164" fontId="12" fillId="2" borderId="7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6" fillId="2" borderId="11" xfId="0" applyNumberFormat="1" applyFont="1" applyFill="1" applyBorder="1" applyAlignment="1" applyProtection="1">
      <alignment vertical="top"/>
      <protection locked="0"/>
    </xf>
    <xf numFmtId="0" fontId="8" fillId="2" borderId="11" xfId="0" applyNumberFormat="1" applyFont="1" applyFill="1" applyBorder="1" applyAlignment="1" applyProtection="1">
      <alignment horizontal="left" vertical="top" wrapText="1"/>
      <protection locked="0"/>
    </xf>
    <xf numFmtId="165" fontId="12" fillId="2" borderId="53" xfId="0" applyNumberFormat="1" applyFont="1" applyFill="1" applyBorder="1" applyAlignment="1">
      <alignment horizontal="center" vertical="center"/>
    </xf>
    <xf numFmtId="164" fontId="12" fillId="2" borderId="5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12" xfId="0" applyNumberFormat="1" applyFont="1" applyFill="1" applyBorder="1" applyAlignment="1" applyProtection="1">
      <alignment horizontal="center" vertical="top"/>
      <protection locked="0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7" fillId="2" borderId="3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NumberFormat="1" applyFont="1" applyFill="1" applyBorder="1" applyAlignment="1" applyProtection="1">
      <alignment horizontal="left" vertical="top" wrapText="1"/>
      <protection locked="0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top" wrapText="1"/>
    </xf>
    <xf numFmtId="49" fontId="2" fillId="2" borderId="5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5" fillId="2" borderId="4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0" fillId="2" borderId="39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/>
    </xf>
    <xf numFmtId="0" fontId="10" fillId="2" borderId="40" xfId="0" applyFont="1" applyFill="1" applyBorder="1" applyAlignment="1">
      <alignment vertical="center"/>
    </xf>
    <xf numFmtId="0" fontId="10" fillId="2" borderId="41" xfId="0" applyFont="1" applyFill="1" applyBorder="1" applyAlignment="1">
      <alignment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"/>
  <sheetViews>
    <sheetView tabSelected="1" view="pageBreakPreview" zoomScale="70" zoomScaleNormal="85" zoomScaleSheetLayoutView="70" workbookViewId="0">
      <pane ySplit="5" topLeftCell="A495" activePane="bottomLeft" state="frozen"/>
      <selection pane="bottomLeft" activeCell="G467" sqref="G467"/>
    </sheetView>
  </sheetViews>
  <sheetFormatPr defaultRowHeight="15" x14ac:dyDescent="0.25"/>
  <cols>
    <col min="1" max="1" width="7.42578125" customWidth="1"/>
    <col min="2" max="2" width="52.7109375" style="5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ht="86.25" customHeight="1" x14ac:dyDescent="0.25">
      <c r="A2" s="251" t="s">
        <v>595</v>
      </c>
      <c r="B2" s="251"/>
      <c r="C2" s="251"/>
      <c r="D2" s="251"/>
      <c r="E2" s="251"/>
      <c r="F2" s="251"/>
    </row>
    <row r="3" spans="1:6" ht="16.5" x14ac:dyDescent="0.25">
      <c r="A3" s="89"/>
      <c r="B3" s="89"/>
      <c r="C3" s="89"/>
      <c r="D3" s="89"/>
      <c r="E3" s="89"/>
      <c r="F3" s="89" t="s">
        <v>171</v>
      </c>
    </row>
    <row r="4" spans="1:6" ht="57" x14ac:dyDescent="0.25">
      <c r="A4" s="90" t="s">
        <v>0</v>
      </c>
      <c r="B4" s="90" t="s">
        <v>323</v>
      </c>
      <c r="C4" s="90" t="s">
        <v>1</v>
      </c>
      <c r="D4" s="90" t="s">
        <v>2</v>
      </c>
      <c r="E4" s="90" t="s">
        <v>3</v>
      </c>
      <c r="F4" s="90" t="s">
        <v>4</v>
      </c>
    </row>
    <row r="5" spans="1:6" ht="15.75" thickBot="1" x14ac:dyDescent="0.3">
      <c r="A5" s="91">
        <v>1</v>
      </c>
      <c r="B5" s="91">
        <v>2</v>
      </c>
      <c r="C5" s="91">
        <v>3</v>
      </c>
      <c r="D5" s="91">
        <v>4</v>
      </c>
      <c r="E5" s="91">
        <v>5</v>
      </c>
      <c r="F5" s="91">
        <v>6</v>
      </c>
    </row>
    <row r="6" spans="1:6" ht="25.5" x14ac:dyDescent="0.25">
      <c r="A6" s="239" t="s">
        <v>9</v>
      </c>
      <c r="B6" s="236" t="s">
        <v>78</v>
      </c>
      <c r="C6" s="34" t="s">
        <v>5</v>
      </c>
      <c r="D6" s="92">
        <v>0</v>
      </c>
      <c r="E6" s="92">
        <v>0</v>
      </c>
      <c r="F6" s="93">
        <v>0</v>
      </c>
    </row>
    <row r="7" spans="1:6" ht="25.5" x14ac:dyDescent="0.25">
      <c r="A7" s="240"/>
      <c r="B7" s="237"/>
      <c r="C7" s="28" t="s">
        <v>7</v>
      </c>
      <c r="D7" s="62">
        <v>0</v>
      </c>
      <c r="E7" s="62">
        <v>0</v>
      </c>
      <c r="F7" s="94">
        <v>0</v>
      </c>
    </row>
    <row r="8" spans="1:6" ht="38.25" x14ac:dyDescent="0.25">
      <c r="A8" s="240"/>
      <c r="B8" s="237"/>
      <c r="C8" s="28" t="s">
        <v>8</v>
      </c>
      <c r="D8" s="95">
        <f>D13+D18</f>
        <v>4000</v>
      </c>
      <c r="E8" s="95">
        <f>E13+E18</f>
        <v>2972.8710000000001</v>
      </c>
      <c r="F8" s="94">
        <f>E8/D8*100</f>
        <v>74.321775000000002</v>
      </c>
    </row>
    <row r="9" spans="1:6" ht="16.5" thickBot="1" x14ac:dyDescent="0.3">
      <c r="A9" s="241"/>
      <c r="B9" s="238"/>
      <c r="C9" s="29" t="s">
        <v>6</v>
      </c>
      <c r="D9" s="96">
        <v>0</v>
      </c>
      <c r="E9" s="96">
        <v>0</v>
      </c>
      <c r="F9" s="97">
        <v>0</v>
      </c>
    </row>
    <row r="10" spans="1:6" ht="16.5" thickBot="1" x14ac:dyDescent="0.3">
      <c r="A10" s="30"/>
      <c r="B10" s="25" t="s">
        <v>79</v>
      </c>
      <c r="C10" s="31"/>
      <c r="D10" s="98">
        <f>SUM(D6:D9)</f>
        <v>4000</v>
      </c>
      <c r="E10" s="98">
        <f>SUM(E6:E9)</f>
        <v>2972.8710000000001</v>
      </c>
      <c r="F10" s="99">
        <f>E10/D10*100</f>
        <v>74.321775000000002</v>
      </c>
    </row>
    <row r="11" spans="1:6" ht="45" x14ac:dyDescent="0.25">
      <c r="A11" s="232" t="s">
        <v>80</v>
      </c>
      <c r="B11" s="22" t="s">
        <v>76</v>
      </c>
      <c r="C11" s="15" t="s">
        <v>5</v>
      </c>
      <c r="D11" s="100">
        <v>0</v>
      </c>
      <c r="E11" s="100">
        <v>0</v>
      </c>
      <c r="F11" s="101">
        <v>0</v>
      </c>
    </row>
    <row r="12" spans="1:6" ht="25.5" x14ac:dyDescent="0.25">
      <c r="A12" s="233"/>
      <c r="B12" s="22"/>
      <c r="C12" s="17" t="s">
        <v>7</v>
      </c>
      <c r="D12" s="35">
        <v>0</v>
      </c>
      <c r="E12" s="35">
        <v>0</v>
      </c>
      <c r="F12" s="102">
        <v>0</v>
      </c>
    </row>
    <row r="13" spans="1:6" ht="38.25" x14ac:dyDescent="0.25">
      <c r="A13" s="233"/>
      <c r="B13" s="23"/>
      <c r="C13" s="17" t="s">
        <v>8</v>
      </c>
      <c r="D13" s="35">
        <v>0</v>
      </c>
      <c r="E13" s="35">
        <v>0</v>
      </c>
      <c r="F13" s="102">
        <v>0</v>
      </c>
    </row>
    <row r="14" spans="1:6" ht="16.5" thickBot="1" x14ac:dyDescent="0.3">
      <c r="A14" s="233"/>
      <c r="B14" s="23"/>
      <c r="C14" s="18" t="s">
        <v>6</v>
      </c>
      <c r="D14" s="103">
        <v>0</v>
      </c>
      <c r="E14" s="103">
        <v>0</v>
      </c>
      <c r="F14" s="104">
        <v>0</v>
      </c>
    </row>
    <row r="15" spans="1:6" ht="16.5" thickBot="1" x14ac:dyDescent="0.3">
      <c r="A15" s="24"/>
      <c r="B15" s="25" t="s">
        <v>81</v>
      </c>
      <c r="C15" s="21"/>
      <c r="D15" s="98">
        <v>0</v>
      </c>
      <c r="E15" s="98">
        <v>0</v>
      </c>
      <c r="F15" s="99">
        <v>0</v>
      </c>
    </row>
    <row r="16" spans="1:6" ht="30" x14ac:dyDescent="0.25">
      <c r="A16" s="232" t="s">
        <v>157</v>
      </c>
      <c r="B16" s="26" t="s">
        <v>77</v>
      </c>
      <c r="C16" s="15" t="s">
        <v>5</v>
      </c>
      <c r="D16" s="100">
        <v>0</v>
      </c>
      <c r="E16" s="100">
        <v>0</v>
      </c>
      <c r="F16" s="101">
        <v>0</v>
      </c>
    </row>
    <row r="17" spans="1:7" ht="25.5" x14ac:dyDescent="0.25">
      <c r="A17" s="233"/>
      <c r="B17" s="23"/>
      <c r="C17" s="17" t="s">
        <v>7</v>
      </c>
      <c r="D17" s="35">
        <v>0</v>
      </c>
      <c r="E17" s="35">
        <v>0</v>
      </c>
      <c r="F17" s="102">
        <v>0</v>
      </c>
    </row>
    <row r="18" spans="1:7" ht="38.25" x14ac:dyDescent="0.25">
      <c r="A18" s="233"/>
      <c r="B18" s="23"/>
      <c r="C18" s="17" t="s">
        <v>8</v>
      </c>
      <c r="D18" s="35">
        <v>4000</v>
      </c>
      <c r="E18" s="35">
        <v>2972.8710000000001</v>
      </c>
      <c r="F18" s="105">
        <f>E18/D18*100</f>
        <v>74.321775000000002</v>
      </c>
    </row>
    <row r="19" spans="1:7" ht="16.5" thickBot="1" x14ac:dyDescent="0.3">
      <c r="A19" s="234"/>
      <c r="B19" s="27"/>
      <c r="C19" s="18" t="s">
        <v>6</v>
      </c>
      <c r="D19" s="35">
        <v>0</v>
      </c>
      <c r="E19" s="35">
        <v>0</v>
      </c>
      <c r="F19" s="102">
        <v>0</v>
      </c>
    </row>
    <row r="20" spans="1:7" ht="16.5" thickBot="1" x14ac:dyDescent="0.3">
      <c r="A20" s="24"/>
      <c r="B20" s="25" t="s">
        <v>81</v>
      </c>
      <c r="C20" s="21"/>
      <c r="D20" s="98">
        <f>SUM(D16:D19)</f>
        <v>4000</v>
      </c>
      <c r="E20" s="98">
        <f>SUM(E16:E19)</f>
        <v>2972.8710000000001</v>
      </c>
      <c r="F20" s="99">
        <f t="shared" ref="F20:F25" si="0">E20/D20*100</f>
        <v>74.321775000000002</v>
      </c>
    </row>
    <row r="21" spans="1:7" ht="25.5" x14ac:dyDescent="0.25">
      <c r="A21" s="239" t="s">
        <v>10</v>
      </c>
      <c r="B21" s="236" t="s">
        <v>324</v>
      </c>
      <c r="C21" s="34" t="s">
        <v>5</v>
      </c>
      <c r="D21" s="35">
        <f>D26+D31+D36+D41+D46+D51+D56+D61</f>
        <v>8399.9836900000009</v>
      </c>
      <c r="E21" s="35">
        <f>E26+E31+E36+E41+E46+E51+E56+E61</f>
        <v>3182.4193999999998</v>
      </c>
      <c r="F21" s="102">
        <v>0</v>
      </c>
    </row>
    <row r="22" spans="1:7" ht="25.5" x14ac:dyDescent="0.25">
      <c r="A22" s="240"/>
      <c r="B22" s="237"/>
      <c r="C22" s="28" t="s">
        <v>7</v>
      </c>
      <c r="D22" s="35">
        <f>D27+D32+D37+D47+D52+D57+D62+D42</f>
        <v>10186.2091</v>
      </c>
      <c r="E22" s="35">
        <f>E27+E32+E37+E47+E52+E57+E62+E42</f>
        <v>8447.0210000000006</v>
      </c>
      <c r="F22" s="102">
        <f>E22/D22*100</f>
        <v>82.926051459124281</v>
      </c>
    </row>
    <row r="23" spans="1:7" ht="38.25" x14ac:dyDescent="0.25">
      <c r="A23" s="240"/>
      <c r="B23" s="237"/>
      <c r="C23" s="28" t="s">
        <v>8</v>
      </c>
      <c r="D23" s="35">
        <f>D28+D33+D38+D43+D48+D53+D58+D63</f>
        <v>1218098.5000000002</v>
      </c>
      <c r="E23" s="35">
        <f>E28+E33+E38+E43+E48+E53+E58+E63</f>
        <v>592107.60278000007</v>
      </c>
      <c r="F23" s="102">
        <f t="shared" si="0"/>
        <v>48.609172639158487</v>
      </c>
    </row>
    <row r="24" spans="1:7" ht="16.5" thickBot="1" x14ac:dyDescent="0.3">
      <c r="A24" s="241"/>
      <c r="B24" s="238"/>
      <c r="C24" s="29" t="s">
        <v>6</v>
      </c>
      <c r="D24" s="35">
        <f>D29+D34+D39+D44+D49+D54+D59+D64</f>
        <v>232130</v>
      </c>
      <c r="E24" s="35">
        <f>E29+E34+E39+E44+E49+E54+E59+E64</f>
        <v>98527.855609999999</v>
      </c>
      <c r="F24" s="102">
        <f t="shared" si="0"/>
        <v>42.44511937707319</v>
      </c>
    </row>
    <row r="25" spans="1:7" ht="16.5" thickBot="1" x14ac:dyDescent="0.3">
      <c r="A25" s="30"/>
      <c r="B25" s="25" t="s">
        <v>79</v>
      </c>
      <c r="C25" s="31"/>
      <c r="D25" s="98">
        <f>SUM(D21:D24)</f>
        <v>1468814.6927900002</v>
      </c>
      <c r="E25" s="98">
        <f>SUM(E21:E24)</f>
        <v>702264.89879000001</v>
      </c>
      <c r="F25" s="106">
        <f t="shared" si="0"/>
        <v>47.811674422731585</v>
      </c>
    </row>
    <row r="26" spans="1:7" ht="57.75" customHeight="1" x14ac:dyDescent="0.25">
      <c r="A26" s="233" t="s">
        <v>11</v>
      </c>
      <c r="B26" s="22" t="s">
        <v>82</v>
      </c>
      <c r="C26" s="107" t="s">
        <v>5</v>
      </c>
      <c r="D26" s="100">
        <v>0</v>
      </c>
      <c r="E26" s="100">
        <v>0</v>
      </c>
      <c r="F26" s="101">
        <v>0</v>
      </c>
    </row>
    <row r="27" spans="1:7" ht="25.5" x14ac:dyDescent="0.25">
      <c r="A27" s="233"/>
      <c r="B27" s="22"/>
      <c r="C27" s="17" t="s">
        <v>7</v>
      </c>
      <c r="D27" s="35">
        <v>0</v>
      </c>
      <c r="E27" s="35">
        <v>0</v>
      </c>
      <c r="F27" s="102">
        <v>0</v>
      </c>
    </row>
    <row r="28" spans="1:7" ht="38.25" x14ac:dyDescent="0.25">
      <c r="A28" s="233"/>
      <c r="B28" s="23"/>
      <c r="C28" s="17" t="s">
        <v>8</v>
      </c>
      <c r="D28" s="35">
        <v>5000</v>
      </c>
      <c r="E28" s="35">
        <v>0</v>
      </c>
      <c r="F28" s="102">
        <f>E28/D28*100</f>
        <v>0</v>
      </c>
    </row>
    <row r="29" spans="1:7" ht="16.5" thickBot="1" x14ac:dyDescent="0.3">
      <c r="A29" s="233"/>
      <c r="B29" s="23"/>
      <c r="C29" s="18" t="s">
        <v>6</v>
      </c>
      <c r="D29" s="103">
        <v>0</v>
      </c>
      <c r="E29" s="103">
        <v>0</v>
      </c>
      <c r="F29" s="104">
        <v>0</v>
      </c>
    </row>
    <row r="30" spans="1:7" ht="16.5" thickBot="1" x14ac:dyDescent="0.3">
      <c r="A30" s="24"/>
      <c r="B30" s="25" t="s">
        <v>81</v>
      </c>
      <c r="C30" s="21"/>
      <c r="D30" s="98">
        <f>SUM(D26:D29)</f>
        <v>5000</v>
      </c>
      <c r="E30" s="98">
        <f>SUM(E26:E29)</f>
        <v>0</v>
      </c>
      <c r="F30" s="99">
        <f>E30/D30*100</f>
        <v>0</v>
      </c>
    </row>
    <row r="31" spans="1:7" ht="25.5" x14ac:dyDescent="0.25">
      <c r="A31" s="232" t="s">
        <v>12</v>
      </c>
      <c r="B31" s="26" t="s">
        <v>200</v>
      </c>
      <c r="C31" s="15" t="s">
        <v>5</v>
      </c>
      <c r="D31" s="35">
        <v>0</v>
      </c>
      <c r="E31" s="35">
        <v>0</v>
      </c>
      <c r="F31" s="102">
        <v>0</v>
      </c>
      <c r="G31" s="2"/>
    </row>
    <row r="32" spans="1:7" ht="25.5" x14ac:dyDescent="0.25">
      <c r="A32" s="233"/>
      <c r="B32" s="23"/>
      <c r="C32" s="17" t="s">
        <v>7</v>
      </c>
      <c r="D32" s="35">
        <v>0</v>
      </c>
      <c r="E32" s="35">
        <v>0</v>
      </c>
      <c r="F32" s="102">
        <v>0</v>
      </c>
      <c r="G32" s="2"/>
    </row>
    <row r="33" spans="1:6" ht="38.25" x14ac:dyDescent="0.25">
      <c r="A33" s="233"/>
      <c r="B33" s="23"/>
      <c r="C33" s="17" t="s">
        <v>8</v>
      </c>
      <c r="D33" s="35">
        <v>92797.6</v>
      </c>
      <c r="E33" s="35">
        <v>36456.481950000001</v>
      </c>
      <c r="F33" s="105">
        <f t="shared" ref="F33:F45" si="1">E33/D33*100</f>
        <v>39.286018119003074</v>
      </c>
    </row>
    <row r="34" spans="1:6" ht="16.5" thickBot="1" x14ac:dyDescent="0.3">
      <c r="A34" s="234"/>
      <c r="B34" s="27"/>
      <c r="C34" s="18" t="s">
        <v>6</v>
      </c>
      <c r="D34" s="35">
        <v>3800</v>
      </c>
      <c r="E34" s="35">
        <v>944.43690000000004</v>
      </c>
      <c r="F34" s="105">
        <f t="shared" si="1"/>
        <v>24.853602631578948</v>
      </c>
    </row>
    <row r="35" spans="1:6" ht="16.5" thickBot="1" x14ac:dyDescent="0.3">
      <c r="A35" s="24"/>
      <c r="B35" s="25" t="s">
        <v>81</v>
      </c>
      <c r="C35" s="21"/>
      <c r="D35" s="98">
        <f>SUM(D31:D34)</f>
        <v>96597.6</v>
      </c>
      <c r="E35" s="98">
        <f>SUM(E31:E34)</f>
        <v>37400.918850000002</v>
      </c>
      <c r="F35" s="99">
        <f t="shared" si="1"/>
        <v>38.718269242714101</v>
      </c>
    </row>
    <row r="36" spans="1:6" ht="25.5" x14ac:dyDescent="0.25">
      <c r="A36" s="232" t="s">
        <v>13</v>
      </c>
      <c r="B36" s="26" t="s">
        <v>201</v>
      </c>
      <c r="C36" s="15" t="s">
        <v>5</v>
      </c>
      <c r="D36" s="35">
        <v>807.18368999999996</v>
      </c>
      <c r="E36" s="35">
        <v>807.18368999999996</v>
      </c>
      <c r="F36" s="105">
        <f t="shared" si="1"/>
        <v>100</v>
      </c>
    </row>
    <row r="37" spans="1:6" ht="25.5" x14ac:dyDescent="0.25">
      <c r="A37" s="233"/>
      <c r="B37" s="23"/>
      <c r="C37" s="17" t="s">
        <v>7</v>
      </c>
      <c r="D37" s="35">
        <v>634.21576000000005</v>
      </c>
      <c r="E37" s="35">
        <v>634.21576000000005</v>
      </c>
      <c r="F37" s="105">
        <f t="shared" si="1"/>
        <v>100</v>
      </c>
    </row>
    <row r="38" spans="1:6" ht="38.25" x14ac:dyDescent="0.25">
      <c r="A38" s="233"/>
      <c r="B38" s="23"/>
      <c r="C38" s="17" t="s">
        <v>8</v>
      </c>
      <c r="D38" s="35">
        <v>93801.288119999997</v>
      </c>
      <c r="E38" s="35">
        <v>41668.965340000002</v>
      </c>
      <c r="F38" s="105">
        <f t="shared" si="1"/>
        <v>44.422593948489165</v>
      </c>
    </row>
    <row r="39" spans="1:6" ht="16.5" thickBot="1" x14ac:dyDescent="0.3">
      <c r="A39" s="234"/>
      <c r="B39" s="27"/>
      <c r="C39" s="18" t="s">
        <v>6</v>
      </c>
      <c r="D39" s="35">
        <v>580</v>
      </c>
      <c r="E39" s="35">
        <v>128.06</v>
      </c>
      <c r="F39" s="105">
        <f t="shared" si="1"/>
        <v>22.079310344827586</v>
      </c>
    </row>
    <row r="40" spans="1:6" ht="16.5" thickBot="1" x14ac:dyDescent="0.3">
      <c r="A40" s="24"/>
      <c r="B40" s="25" t="s">
        <v>81</v>
      </c>
      <c r="C40" s="21"/>
      <c r="D40" s="98">
        <f>SUM(D36:D39)</f>
        <v>95822.687569999995</v>
      </c>
      <c r="E40" s="98">
        <f>SUM(E36:E39)</f>
        <v>43238.424789999997</v>
      </c>
      <c r="F40" s="99">
        <f t="shared" si="1"/>
        <v>45.123368887366723</v>
      </c>
    </row>
    <row r="41" spans="1:6" ht="45" x14ac:dyDescent="0.25">
      <c r="A41" s="232" t="s">
        <v>14</v>
      </c>
      <c r="B41" s="26" t="s">
        <v>202</v>
      </c>
      <c r="C41" s="15" t="s">
        <v>5</v>
      </c>
      <c r="D41" s="35">
        <v>7592.8</v>
      </c>
      <c r="E41" s="35">
        <v>2375.2357099999999</v>
      </c>
      <c r="F41" s="105">
        <v>0</v>
      </c>
    </row>
    <row r="42" spans="1:6" ht="25.5" x14ac:dyDescent="0.25">
      <c r="A42" s="233"/>
      <c r="B42" s="23"/>
      <c r="C42" s="17" t="s">
        <v>7</v>
      </c>
      <c r="D42" s="35">
        <v>4386.0933400000004</v>
      </c>
      <c r="E42" s="35">
        <v>2646.90524</v>
      </c>
      <c r="F42" s="102">
        <v>0</v>
      </c>
    </row>
    <row r="43" spans="1:6" ht="38.25" x14ac:dyDescent="0.25">
      <c r="A43" s="233"/>
      <c r="B43" s="23"/>
      <c r="C43" s="17" t="s">
        <v>8</v>
      </c>
      <c r="D43" s="35">
        <v>697511.47305000003</v>
      </c>
      <c r="E43" s="35">
        <v>324925.09944000002</v>
      </c>
      <c r="F43" s="105">
        <f t="shared" si="1"/>
        <v>46.583477404207265</v>
      </c>
    </row>
    <row r="44" spans="1:6" ht="16.5" thickBot="1" x14ac:dyDescent="0.3">
      <c r="A44" s="234"/>
      <c r="B44" s="27"/>
      <c r="C44" s="18" t="s">
        <v>6</v>
      </c>
      <c r="D44" s="35">
        <v>179750</v>
      </c>
      <c r="E44" s="35">
        <v>81596.449930000002</v>
      </c>
      <c r="F44" s="105">
        <f t="shared" si="1"/>
        <v>45.394408862308765</v>
      </c>
    </row>
    <row r="45" spans="1:6" ht="16.5" thickBot="1" x14ac:dyDescent="0.3">
      <c r="A45" s="24"/>
      <c r="B45" s="25" t="s">
        <v>81</v>
      </c>
      <c r="C45" s="21"/>
      <c r="D45" s="98">
        <f>SUM(D41:D44)</f>
        <v>889240.36638999998</v>
      </c>
      <c r="E45" s="98">
        <f>SUM(E41:E44)</f>
        <v>411543.69031999999</v>
      </c>
      <c r="F45" s="99">
        <f t="shared" si="1"/>
        <v>46.280365340444583</v>
      </c>
    </row>
    <row r="46" spans="1:6" ht="30" x14ac:dyDescent="0.25">
      <c r="A46" s="232" t="s">
        <v>15</v>
      </c>
      <c r="B46" s="108" t="s">
        <v>203</v>
      </c>
      <c r="C46" s="109" t="s">
        <v>5</v>
      </c>
      <c r="D46" s="110">
        <v>0</v>
      </c>
      <c r="E46" s="110">
        <v>0</v>
      </c>
      <c r="F46" s="111">
        <v>0</v>
      </c>
    </row>
    <row r="47" spans="1:6" ht="25.5" x14ac:dyDescent="0.25">
      <c r="A47" s="233"/>
      <c r="B47" s="23"/>
      <c r="C47" s="17" t="s">
        <v>7</v>
      </c>
      <c r="D47" s="35">
        <v>0</v>
      </c>
      <c r="E47" s="35">
        <v>0</v>
      </c>
      <c r="F47" s="102">
        <v>0</v>
      </c>
    </row>
    <row r="48" spans="1:6" ht="38.25" x14ac:dyDescent="0.25">
      <c r="A48" s="233"/>
      <c r="B48" s="23"/>
      <c r="C48" s="17" t="s">
        <v>8</v>
      </c>
      <c r="D48" s="35">
        <v>0</v>
      </c>
      <c r="E48" s="35">
        <v>0</v>
      </c>
      <c r="F48" s="102">
        <v>0</v>
      </c>
    </row>
    <row r="49" spans="1:6" ht="16.5" thickBot="1" x14ac:dyDescent="0.3">
      <c r="A49" s="234"/>
      <c r="B49" s="112"/>
      <c r="C49" s="113" t="s">
        <v>6</v>
      </c>
      <c r="D49" s="114">
        <v>0</v>
      </c>
      <c r="E49" s="114">
        <v>0</v>
      </c>
      <c r="F49" s="115">
        <v>0</v>
      </c>
    </row>
    <row r="50" spans="1:6" ht="16.5" thickBot="1" x14ac:dyDescent="0.3">
      <c r="A50" s="24"/>
      <c r="B50" s="25" t="s">
        <v>81</v>
      </c>
      <c r="C50" s="21"/>
      <c r="D50" s="98">
        <f>SUM(D46:D49)</f>
        <v>0</v>
      </c>
      <c r="E50" s="98">
        <f>SUM(E46:E49)</f>
        <v>0</v>
      </c>
      <c r="F50" s="106">
        <v>0</v>
      </c>
    </row>
    <row r="51" spans="1:6" ht="30" x14ac:dyDescent="0.25">
      <c r="A51" s="233" t="s">
        <v>16</v>
      </c>
      <c r="B51" s="26" t="s">
        <v>199</v>
      </c>
      <c r="C51" s="15" t="s">
        <v>5</v>
      </c>
      <c r="D51" s="110">
        <v>0</v>
      </c>
      <c r="E51" s="110">
        <v>0</v>
      </c>
      <c r="F51" s="111">
        <v>0</v>
      </c>
    </row>
    <row r="52" spans="1:6" ht="25.5" x14ac:dyDescent="0.25">
      <c r="A52" s="233"/>
      <c r="B52" s="23"/>
      <c r="C52" s="17" t="s">
        <v>7</v>
      </c>
      <c r="D52" s="35">
        <v>5165.8999999999996</v>
      </c>
      <c r="E52" s="35">
        <v>5165.8999999999996</v>
      </c>
      <c r="F52" s="102">
        <v>0</v>
      </c>
    </row>
    <row r="53" spans="1:6" ht="38.25" x14ac:dyDescent="0.25">
      <c r="A53" s="233"/>
      <c r="B53" s="23"/>
      <c r="C53" s="17" t="s">
        <v>8</v>
      </c>
      <c r="D53" s="35">
        <v>281981.12777999998</v>
      </c>
      <c r="E53" s="35">
        <v>162700.22435</v>
      </c>
      <c r="F53" s="102">
        <f>E53/D53*100</f>
        <v>57.698976392823617</v>
      </c>
    </row>
    <row r="54" spans="1:6" ht="16.5" thickBot="1" x14ac:dyDescent="0.3">
      <c r="A54" s="234"/>
      <c r="B54" s="27"/>
      <c r="C54" s="18" t="s">
        <v>6</v>
      </c>
      <c r="D54" s="35">
        <v>48000</v>
      </c>
      <c r="E54" s="35">
        <v>15858.90878</v>
      </c>
      <c r="F54" s="102">
        <f>E54/D54*100</f>
        <v>33.03939329166667</v>
      </c>
    </row>
    <row r="55" spans="1:6" ht="16.5" thickBot="1" x14ac:dyDescent="0.3">
      <c r="A55" s="116"/>
      <c r="B55" s="117" t="s">
        <v>81</v>
      </c>
      <c r="C55" s="118"/>
      <c r="D55" s="119">
        <f>SUM(D51:D54)</f>
        <v>335147.02778</v>
      </c>
      <c r="E55" s="119">
        <f>SUM(E51:E54)</f>
        <v>183725.03313</v>
      </c>
      <c r="F55" s="120">
        <f>E55/D55*100</f>
        <v>54.819233918613861</v>
      </c>
    </row>
    <row r="56" spans="1:6" ht="25.5" x14ac:dyDescent="0.25">
      <c r="A56" s="232" t="s">
        <v>17</v>
      </c>
      <c r="B56" s="248" t="s">
        <v>204</v>
      </c>
      <c r="C56" s="109" t="s">
        <v>5</v>
      </c>
      <c r="D56" s="121">
        <v>0</v>
      </c>
      <c r="E56" s="121">
        <v>0</v>
      </c>
      <c r="F56" s="122">
        <v>0</v>
      </c>
    </row>
    <row r="57" spans="1:6" ht="25.5" x14ac:dyDescent="0.25">
      <c r="A57" s="233"/>
      <c r="B57" s="249"/>
      <c r="C57" s="17" t="s">
        <v>7</v>
      </c>
      <c r="D57" s="35">
        <v>0</v>
      </c>
      <c r="E57" s="35">
        <v>0</v>
      </c>
      <c r="F57" s="102">
        <v>0</v>
      </c>
    </row>
    <row r="58" spans="1:6" ht="38.25" x14ac:dyDescent="0.25">
      <c r="A58" s="233"/>
      <c r="B58" s="249"/>
      <c r="C58" s="17" t="s">
        <v>8</v>
      </c>
      <c r="D58" s="35">
        <v>1000</v>
      </c>
      <c r="E58" s="35">
        <v>0</v>
      </c>
      <c r="F58" s="123">
        <v>0</v>
      </c>
    </row>
    <row r="59" spans="1:6" ht="16.5" thickBot="1" x14ac:dyDescent="0.3">
      <c r="A59" s="234"/>
      <c r="B59" s="250"/>
      <c r="C59" s="113" t="s">
        <v>6</v>
      </c>
      <c r="D59" s="114">
        <v>0</v>
      </c>
      <c r="E59" s="114">
        <v>0</v>
      </c>
      <c r="F59" s="115">
        <v>0</v>
      </c>
    </row>
    <row r="60" spans="1:6" ht="16.5" thickBot="1" x14ac:dyDescent="0.3">
      <c r="A60" s="124"/>
      <c r="B60" s="117" t="s">
        <v>81</v>
      </c>
      <c r="C60" s="125"/>
      <c r="D60" s="119">
        <f>SUM(D56:D59)</f>
        <v>1000</v>
      </c>
      <c r="E60" s="119">
        <f t="shared" ref="E60:F60" si="2">SUM(E56:E59)</f>
        <v>0</v>
      </c>
      <c r="F60" s="126">
        <f t="shared" si="2"/>
        <v>0</v>
      </c>
    </row>
    <row r="61" spans="1:6" ht="25.5" x14ac:dyDescent="0.25">
      <c r="A61" s="232" t="s">
        <v>18</v>
      </c>
      <c r="B61" s="248" t="s">
        <v>23</v>
      </c>
      <c r="C61" s="109" t="s">
        <v>5</v>
      </c>
      <c r="D61" s="110">
        <v>0</v>
      </c>
      <c r="E61" s="110">
        <v>0</v>
      </c>
      <c r="F61" s="111">
        <v>0</v>
      </c>
    </row>
    <row r="62" spans="1:6" ht="25.5" x14ac:dyDescent="0.25">
      <c r="A62" s="233"/>
      <c r="B62" s="249"/>
      <c r="C62" s="17" t="s">
        <v>7</v>
      </c>
      <c r="D62" s="35">
        <v>0</v>
      </c>
      <c r="E62" s="35">
        <v>0</v>
      </c>
      <c r="F62" s="102">
        <v>0</v>
      </c>
    </row>
    <row r="63" spans="1:6" ht="38.25" x14ac:dyDescent="0.25">
      <c r="A63" s="233"/>
      <c r="B63" s="249"/>
      <c r="C63" s="17" t="s">
        <v>8</v>
      </c>
      <c r="D63" s="35">
        <v>46007.011050000001</v>
      </c>
      <c r="E63" s="35">
        <v>26356.831699999999</v>
      </c>
      <c r="F63" s="123">
        <f>E63/D63*100</f>
        <v>57.288728605637161</v>
      </c>
    </row>
    <row r="64" spans="1:6" ht="16.5" thickBot="1" x14ac:dyDescent="0.3">
      <c r="A64" s="234"/>
      <c r="B64" s="250"/>
      <c r="C64" s="113" t="s">
        <v>6</v>
      </c>
      <c r="D64" s="114">
        <v>0</v>
      </c>
      <c r="E64" s="114">
        <v>0</v>
      </c>
      <c r="F64" s="115">
        <v>0</v>
      </c>
    </row>
    <row r="65" spans="1:6" ht="16.5" thickBot="1" x14ac:dyDescent="0.3">
      <c r="A65" s="19"/>
      <c r="B65" s="25" t="s">
        <v>81</v>
      </c>
      <c r="C65" s="127"/>
      <c r="D65" s="98">
        <f>SUM(D61:D64)</f>
        <v>46007.011050000001</v>
      </c>
      <c r="E65" s="98">
        <f>SUM(E61:E64)</f>
        <v>26356.831699999999</v>
      </c>
      <c r="F65" s="99">
        <f>E65/D65*100</f>
        <v>57.288728605637161</v>
      </c>
    </row>
    <row r="66" spans="1:6" ht="25.5" x14ac:dyDescent="0.25">
      <c r="A66" s="239" t="s">
        <v>19</v>
      </c>
      <c r="B66" s="236" t="s">
        <v>83</v>
      </c>
      <c r="C66" s="34" t="s">
        <v>5</v>
      </c>
      <c r="D66" s="110">
        <f t="shared" ref="D66:E69" si="3">D71+D76+D81</f>
        <v>315075.24</v>
      </c>
      <c r="E66" s="110">
        <f t="shared" si="3"/>
        <v>178592.15543000001</v>
      </c>
      <c r="F66" s="111">
        <f t="shared" ref="F66:F68" si="4">E66/D66*100</f>
        <v>56.682383366588887</v>
      </c>
    </row>
    <row r="67" spans="1:6" ht="25.5" x14ac:dyDescent="0.25">
      <c r="A67" s="240"/>
      <c r="B67" s="237"/>
      <c r="C67" s="28" t="s">
        <v>7</v>
      </c>
      <c r="D67" s="35">
        <f t="shared" si="3"/>
        <v>6875091.7400000002</v>
      </c>
      <c r="E67" s="35">
        <f t="shared" si="3"/>
        <v>3328698.4280600003</v>
      </c>
      <c r="F67" s="102">
        <f t="shared" si="4"/>
        <v>48.416785607285583</v>
      </c>
    </row>
    <row r="68" spans="1:6" ht="38.25" x14ac:dyDescent="0.25">
      <c r="A68" s="240"/>
      <c r="B68" s="237"/>
      <c r="C68" s="28" t="s">
        <v>8</v>
      </c>
      <c r="D68" s="35">
        <f t="shared" si="3"/>
        <v>1752804.6400000001</v>
      </c>
      <c r="E68" s="35">
        <f t="shared" si="3"/>
        <v>760078.03021</v>
      </c>
      <c r="F68" s="102">
        <f t="shared" si="4"/>
        <v>43.363533668532504</v>
      </c>
    </row>
    <row r="69" spans="1:6" ht="16.5" thickBot="1" x14ac:dyDescent="0.3">
      <c r="A69" s="241"/>
      <c r="B69" s="238"/>
      <c r="C69" s="29" t="s">
        <v>6</v>
      </c>
      <c r="D69" s="114">
        <f t="shared" si="3"/>
        <v>0</v>
      </c>
      <c r="E69" s="114">
        <f t="shared" si="3"/>
        <v>0</v>
      </c>
      <c r="F69" s="115">
        <v>0</v>
      </c>
    </row>
    <row r="70" spans="1:6" ht="16.5" thickBot="1" x14ac:dyDescent="0.3">
      <c r="A70" s="128"/>
      <c r="B70" s="129" t="s">
        <v>79</v>
      </c>
      <c r="C70" s="130"/>
      <c r="D70" s="131">
        <f>SUM(D66:D69)</f>
        <v>8942971.620000001</v>
      </c>
      <c r="E70" s="131">
        <f>SUM(E66:E69)</f>
        <v>4267368.6137000006</v>
      </c>
      <c r="F70" s="132">
        <f>E70/D70*100</f>
        <v>47.717568555808519</v>
      </c>
    </row>
    <row r="71" spans="1:6" ht="25.5" x14ac:dyDescent="0.25">
      <c r="A71" s="233" t="s">
        <v>20</v>
      </c>
      <c r="B71" s="26" t="s">
        <v>84</v>
      </c>
      <c r="C71" s="15" t="s">
        <v>5</v>
      </c>
      <c r="D71" s="100">
        <v>309443.43</v>
      </c>
      <c r="E71" s="35">
        <v>177748.85206</v>
      </c>
      <c r="F71" s="101">
        <f>E71/D71*100</f>
        <v>57.44146904653946</v>
      </c>
    </row>
    <row r="72" spans="1:6" ht="25.5" x14ac:dyDescent="0.25">
      <c r="A72" s="233"/>
      <c r="B72" s="23"/>
      <c r="C72" s="17" t="s">
        <v>7</v>
      </c>
      <c r="D72" s="35">
        <v>6873214.4500000002</v>
      </c>
      <c r="E72" s="35">
        <v>3327243.9929300002</v>
      </c>
      <c r="F72" s="102">
        <f>E72/D72*100</f>
        <v>48.408848830986209</v>
      </c>
    </row>
    <row r="73" spans="1:6" ht="38.25" x14ac:dyDescent="0.25">
      <c r="A73" s="233"/>
      <c r="B73" s="23"/>
      <c r="C73" s="17" t="s">
        <v>8</v>
      </c>
      <c r="D73" s="35">
        <v>1461742.77</v>
      </c>
      <c r="E73" s="35">
        <v>616112.52014000004</v>
      </c>
      <c r="F73" s="102">
        <f>E73/D73*100</f>
        <v>42.149175134281663</v>
      </c>
    </row>
    <row r="74" spans="1:6" ht="16.5" thickBot="1" x14ac:dyDescent="0.3">
      <c r="A74" s="234"/>
      <c r="B74" s="27"/>
      <c r="C74" s="18" t="s">
        <v>6</v>
      </c>
      <c r="D74" s="114">
        <v>0</v>
      </c>
      <c r="E74" s="114">
        <v>0</v>
      </c>
      <c r="F74" s="115">
        <v>0</v>
      </c>
    </row>
    <row r="75" spans="1:6" ht="16.5" thickBot="1" x14ac:dyDescent="0.3">
      <c r="A75" s="24"/>
      <c r="B75" s="25" t="s">
        <v>81</v>
      </c>
      <c r="C75" s="21"/>
      <c r="D75" s="98">
        <f>SUM(D71:D74)</f>
        <v>8644400.6500000004</v>
      </c>
      <c r="E75" s="98">
        <f>SUM(E71:E74)</f>
        <v>4121105.3651300003</v>
      </c>
      <c r="F75" s="99">
        <f>E75/D75*100</f>
        <v>47.673696904943895</v>
      </c>
    </row>
    <row r="76" spans="1:6" ht="30" x14ac:dyDescent="0.25">
      <c r="A76" s="232" t="s">
        <v>21</v>
      </c>
      <c r="B76" s="26" t="s">
        <v>48</v>
      </c>
      <c r="C76" s="15" t="s">
        <v>5</v>
      </c>
      <c r="D76" s="35">
        <v>5631.81</v>
      </c>
      <c r="E76" s="35">
        <v>843.30336999999997</v>
      </c>
      <c r="F76" s="102">
        <v>0</v>
      </c>
    </row>
    <row r="77" spans="1:6" ht="25.5" x14ac:dyDescent="0.25">
      <c r="A77" s="233"/>
      <c r="B77" s="23"/>
      <c r="C77" s="17" t="s">
        <v>7</v>
      </c>
      <c r="D77" s="35">
        <v>1877.29</v>
      </c>
      <c r="E77" s="35">
        <v>1454.4351300000001</v>
      </c>
      <c r="F77" s="102">
        <v>0</v>
      </c>
    </row>
    <row r="78" spans="1:6" ht="38.25" x14ac:dyDescent="0.25">
      <c r="A78" s="233"/>
      <c r="B78" s="23"/>
      <c r="C78" s="17" t="s">
        <v>8</v>
      </c>
      <c r="D78" s="35">
        <v>108345.87</v>
      </c>
      <c r="E78" s="35">
        <v>49295.453249999999</v>
      </c>
      <c r="F78" s="102">
        <f>E78/D78*100</f>
        <v>45.498230112509134</v>
      </c>
    </row>
    <row r="79" spans="1:6" ht="16.5" thickBot="1" x14ac:dyDescent="0.3">
      <c r="A79" s="234"/>
      <c r="B79" s="27"/>
      <c r="C79" s="18" t="s">
        <v>6</v>
      </c>
      <c r="D79" s="114">
        <v>0</v>
      </c>
      <c r="E79" s="114">
        <v>0</v>
      </c>
      <c r="F79" s="115">
        <v>0</v>
      </c>
    </row>
    <row r="80" spans="1:6" ht="16.5" thickBot="1" x14ac:dyDescent="0.3">
      <c r="A80" s="24"/>
      <c r="B80" s="25" t="s">
        <v>81</v>
      </c>
      <c r="C80" s="21"/>
      <c r="D80" s="98">
        <f>SUM(D76:D79)</f>
        <v>115854.97</v>
      </c>
      <c r="E80" s="98">
        <f>SUM(E76:E79)</f>
        <v>51593.191749999998</v>
      </c>
      <c r="F80" s="99">
        <f>E80/D80*100</f>
        <v>44.532566665029563</v>
      </c>
    </row>
    <row r="81" spans="1:6" ht="25.5" x14ac:dyDescent="0.25">
      <c r="A81" s="232" t="s">
        <v>22</v>
      </c>
      <c r="B81" s="26" t="s">
        <v>23</v>
      </c>
      <c r="C81" s="15" t="s">
        <v>5</v>
      </c>
      <c r="D81" s="35">
        <v>0</v>
      </c>
      <c r="E81" s="35">
        <v>0</v>
      </c>
      <c r="F81" s="102">
        <v>0</v>
      </c>
    </row>
    <row r="82" spans="1:6" ht="25.5" x14ac:dyDescent="0.25">
      <c r="A82" s="233"/>
      <c r="B82" s="23"/>
      <c r="C82" s="17" t="s">
        <v>7</v>
      </c>
      <c r="D82" s="35">
        <v>0</v>
      </c>
      <c r="E82" s="35">
        <v>0</v>
      </c>
      <c r="F82" s="102">
        <v>0</v>
      </c>
    </row>
    <row r="83" spans="1:6" ht="38.25" x14ac:dyDescent="0.25">
      <c r="A83" s="233"/>
      <c r="B83" s="23"/>
      <c r="C83" s="17" t="s">
        <v>8</v>
      </c>
      <c r="D83" s="35">
        <v>182716</v>
      </c>
      <c r="E83" s="35">
        <v>94670.056819999998</v>
      </c>
      <c r="F83" s="102">
        <f>E83/D83*100</f>
        <v>51.812680235994655</v>
      </c>
    </row>
    <row r="84" spans="1:6" ht="16.5" thickBot="1" x14ac:dyDescent="0.3">
      <c r="A84" s="234"/>
      <c r="B84" s="27"/>
      <c r="C84" s="18" t="s">
        <v>6</v>
      </c>
      <c r="D84" s="35">
        <v>0</v>
      </c>
      <c r="E84" s="35">
        <v>0</v>
      </c>
      <c r="F84" s="102">
        <v>0</v>
      </c>
    </row>
    <row r="85" spans="1:6" ht="16.5" thickBot="1" x14ac:dyDescent="0.3">
      <c r="A85" s="24"/>
      <c r="B85" s="25" t="s">
        <v>81</v>
      </c>
      <c r="C85" s="21"/>
      <c r="D85" s="98">
        <f>SUM(D81:D84)</f>
        <v>182716</v>
      </c>
      <c r="E85" s="98">
        <f>SUM(E81:E84)</f>
        <v>94670.056819999998</v>
      </c>
      <c r="F85" s="99">
        <f>E85/D85*100</f>
        <v>51.812680235994655</v>
      </c>
    </row>
    <row r="86" spans="1:6" ht="25.5" x14ac:dyDescent="0.25">
      <c r="A86" s="245" t="s">
        <v>24</v>
      </c>
      <c r="B86" s="236" t="s">
        <v>85</v>
      </c>
      <c r="C86" s="34" t="s">
        <v>5</v>
      </c>
      <c r="D86" s="133">
        <f>D91</f>
        <v>0</v>
      </c>
      <c r="E86" s="133">
        <f>E91</f>
        <v>0</v>
      </c>
      <c r="F86" s="102">
        <v>0</v>
      </c>
    </row>
    <row r="87" spans="1:6" ht="25.5" x14ac:dyDescent="0.25">
      <c r="A87" s="246"/>
      <c r="B87" s="237"/>
      <c r="C87" s="28" t="s">
        <v>7</v>
      </c>
      <c r="D87" s="35">
        <f>D92+D97+D102+D107+D112+D117</f>
        <v>42521</v>
      </c>
      <c r="E87" s="35">
        <f>E92+E97+E102+E107+E112+E117</f>
        <v>6842.3058799999999</v>
      </c>
      <c r="F87" s="102">
        <f>E87/D87*100</f>
        <v>16.091592107429271</v>
      </c>
    </row>
    <row r="88" spans="1:6" ht="38.25" x14ac:dyDescent="0.25">
      <c r="A88" s="246"/>
      <c r="B88" s="237"/>
      <c r="C88" s="28" t="s">
        <v>8</v>
      </c>
      <c r="D88" s="35">
        <f>D93+D98+D103+D108+D113+D118</f>
        <v>174752.56027000002</v>
      </c>
      <c r="E88" s="35">
        <f>E93+E98+E103+E108+E113+E118</f>
        <v>73724.323420000001</v>
      </c>
      <c r="F88" s="102">
        <f>E88/D88*100</f>
        <v>42.187835935618246</v>
      </c>
    </row>
    <row r="89" spans="1:6" ht="16.5" thickBot="1" x14ac:dyDescent="0.3">
      <c r="A89" s="247"/>
      <c r="B89" s="238"/>
      <c r="C89" s="29" t="s">
        <v>6</v>
      </c>
      <c r="D89" s="114">
        <v>0</v>
      </c>
      <c r="E89" s="114">
        <v>0</v>
      </c>
      <c r="F89" s="115">
        <v>0</v>
      </c>
    </row>
    <row r="90" spans="1:6" ht="16.5" thickBot="1" x14ac:dyDescent="0.3">
      <c r="A90" s="30"/>
      <c r="B90" s="25" t="s">
        <v>79</v>
      </c>
      <c r="C90" s="31"/>
      <c r="D90" s="98">
        <f>SUM(D86:D89)</f>
        <v>217273.56027000002</v>
      </c>
      <c r="E90" s="98">
        <f>SUM(E86:E89)</f>
        <v>80566.629300000001</v>
      </c>
      <c r="F90" s="106">
        <f>E90/D90*100</f>
        <v>37.080733247009903</v>
      </c>
    </row>
    <row r="91" spans="1:6" ht="25.5" x14ac:dyDescent="0.25">
      <c r="A91" s="233" t="s">
        <v>25</v>
      </c>
      <c r="B91" s="242" t="s">
        <v>86</v>
      </c>
      <c r="C91" s="15" t="s">
        <v>5</v>
      </c>
      <c r="D91" s="35">
        <v>0</v>
      </c>
      <c r="E91" s="35">
        <v>0</v>
      </c>
      <c r="F91" s="102">
        <v>0</v>
      </c>
    </row>
    <row r="92" spans="1:6" ht="25.5" x14ac:dyDescent="0.25">
      <c r="A92" s="233"/>
      <c r="B92" s="243"/>
      <c r="C92" s="134" t="s">
        <v>7</v>
      </c>
      <c r="D92" s="35">
        <v>0</v>
      </c>
      <c r="E92" s="35">
        <v>0</v>
      </c>
      <c r="F92" s="102">
        <v>0</v>
      </c>
    </row>
    <row r="93" spans="1:6" ht="38.25" x14ac:dyDescent="0.25">
      <c r="A93" s="233"/>
      <c r="B93" s="243"/>
      <c r="C93" s="134" t="s">
        <v>8</v>
      </c>
      <c r="D93" s="86">
        <v>112171.02327000001</v>
      </c>
      <c r="E93" s="35">
        <v>57406.667540000002</v>
      </c>
      <c r="F93" s="102">
        <f>E93/D93*100</f>
        <v>51.177804986070171</v>
      </c>
    </row>
    <row r="94" spans="1:6" ht="16.5" thickBot="1" x14ac:dyDescent="0.3">
      <c r="A94" s="233"/>
      <c r="B94" s="244"/>
      <c r="C94" s="18" t="s">
        <v>6</v>
      </c>
      <c r="D94" s="135">
        <v>0</v>
      </c>
      <c r="E94" s="103">
        <v>0</v>
      </c>
      <c r="F94" s="104">
        <v>0</v>
      </c>
    </row>
    <row r="95" spans="1:6" ht="16.5" thickBot="1" x14ac:dyDescent="0.3">
      <c r="A95" s="24"/>
      <c r="B95" s="25" t="s">
        <v>81</v>
      </c>
      <c r="C95" s="21"/>
      <c r="D95" s="98">
        <f>SUM(D91:D94)</f>
        <v>112171.02327000001</v>
      </c>
      <c r="E95" s="98">
        <f>SUM(E91:E94)</f>
        <v>57406.667540000002</v>
      </c>
      <c r="F95" s="99">
        <f>E95/D95*100</f>
        <v>51.177804986070171</v>
      </c>
    </row>
    <row r="96" spans="1:6" ht="30" x14ac:dyDescent="0.25">
      <c r="A96" s="232" t="s">
        <v>26</v>
      </c>
      <c r="B96" s="26" t="s">
        <v>87</v>
      </c>
      <c r="C96" s="15" t="s">
        <v>5</v>
      </c>
      <c r="D96" s="136">
        <v>0</v>
      </c>
      <c r="E96" s="136">
        <v>0</v>
      </c>
      <c r="F96" s="137">
        <v>0</v>
      </c>
    </row>
    <row r="97" spans="1:6" ht="25.5" x14ac:dyDescent="0.25">
      <c r="A97" s="233"/>
      <c r="B97" s="23"/>
      <c r="C97" s="134" t="s">
        <v>7</v>
      </c>
      <c r="D97" s="35">
        <v>20719</v>
      </c>
      <c r="E97" s="35">
        <v>0</v>
      </c>
      <c r="F97" s="102">
        <f>E97/D97*100</f>
        <v>0</v>
      </c>
    </row>
    <row r="98" spans="1:6" ht="38.25" x14ac:dyDescent="0.25">
      <c r="A98" s="233"/>
      <c r="B98" s="23"/>
      <c r="C98" s="134" t="s">
        <v>8</v>
      </c>
      <c r="D98" s="35">
        <v>58361</v>
      </c>
      <c r="E98" s="35">
        <v>14437.24388</v>
      </c>
      <c r="F98" s="102">
        <f>E98/D98*100</f>
        <v>24.737828138654237</v>
      </c>
    </row>
    <row r="99" spans="1:6" ht="16.5" thickBot="1" x14ac:dyDescent="0.3">
      <c r="A99" s="234"/>
      <c r="B99" s="27"/>
      <c r="C99" s="18" t="s">
        <v>6</v>
      </c>
      <c r="D99" s="135">
        <v>0</v>
      </c>
      <c r="E99" s="135">
        <v>0</v>
      </c>
      <c r="F99" s="138">
        <v>0</v>
      </c>
    </row>
    <row r="100" spans="1:6" ht="16.5" thickBot="1" x14ac:dyDescent="0.3">
      <c r="A100" s="24"/>
      <c r="B100" s="25" t="s">
        <v>81</v>
      </c>
      <c r="C100" s="139"/>
      <c r="D100" s="98">
        <f>SUM(D96:D99)</f>
        <v>79080</v>
      </c>
      <c r="E100" s="98">
        <f>SUM(E96:E99)</f>
        <v>14437.24388</v>
      </c>
      <c r="F100" s="99">
        <f>E100/D100*100</f>
        <v>18.256504653515428</v>
      </c>
    </row>
    <row r="101" spans="1:6" ht="29.25" customHeight="1" x14ac:dyDescent="0.25">
      <c r="A101" s="235" t="s">
        <v>217</v>
      </c>
      <c r="B101" s="249" t="s">
        <v>216</v>
      </c>
      <c r="C101" s="33" t="s">
        <v>5</v>
      </c>
      <c r="D101" s="100">
        <v>0</v>
      </c>
      <c r="E101" s="100">
        <v>0</v>
      </c>
      <c r="F101" s="140">
        <v>0</v>
      </c>
    </row>
    <row r="102" spans="1:6" ht="25.5" x14ac:dyDescent="0.25">
      <c r="A102" s="235"/>
      <c r="B102" s="249"/>
      <c r="C102" s="134" t="s">
        <v>7</v>
      </c>
      <c r="D102" s="35">
        <v>0</v>
      </c>
      <c r="E102" s="35">
        <v>0</v>
      </c>
      <c r="F102" s="123">
        <v>0</v>
      </c>
    </row>
    <row r="103" spans="1:6" ht="38.25" x14ac:dyDescent="0.25">
      <c r="A103" s="235"/>
      <c r="B103" s="249"/>
      <c r="C103" s="134" t="s">
        <v>8</v>
      </c>
      <c r="D103" s="35">
        <v>0</v>
      </c>
      <c r="E103" s="35">
        <v>0</v>
      </c>
      <c r="F103" s="123">
        <v>0</v>
      </c>
    </row>
    <row r="104" spans="1:6" ht="16.5" thickBot="1" x14ac:dyDescent="0.3">
      <c r="A104" s="235"/>
      <c r="B104" s="249"/>
      <c r="C104" s="18" t="s">
        <v>6</v>
      </c>
      <c r="D104" s="103">
        <v>0</v>
      </c>
      <c r="E104" s="103">
        <v>0</v>
      </c>
      <c r="F104" s="141">
        <v>0</v>
      </c>
    </row>
    <row r="105" spans="1:6" ht="16.5" thickBot="1" x14ac:dyDescent="0.3">
      <c r="A105" s="19"/>
      <c r="B105" s="25" t="s">
        <v>81</v>
      </c>
      <c r="C105" s="21"/>
      <c r="D105" s="98">
        <v>0</v>
      </c>
      <c r="E105" s="98">
        <v>0</v>
      </c>
      <c r="F105" s="99">
        <v>0</v>
      </c>
    </row>
    <row r="106" spans="1:6" ht="25.5" x14ac:dyDescent="0.25">
      <c r="A106" s="229" t="s">
        <v>218</v>
      </c>
      <c r="B106" s="249" t="s">
        <v>23</v>
      </c>
      <c r="C106" s="15" t="s">
        <v>5</v>
      </c>
      <c r="D106" s="100">
        <v>0</v>
      </c>
      <c r="E106" s="100">
        <v>0</v>
      </c>
      <c r="F106" s="140">
        <v>0</v>
      </c>
    </row>
    <row r="107" spans="1:6" ht="25.5" x14ac:dyDescent="0.25">
      <c r="A107" s="252"/>
      <c r="B107" s="249"/>
      <c r="C107" s="17" t="s">
        <v>7</v>
      </c>
      <c r="D107" s="35">
        <v>21802</v>
      </c>
      <c r="E107" s="35">
        <v>6842.3058799999999</v>
      </c>
      <c r="F107" s="102">
        <f>E107/D107*100</f>
        <v>31.383844968351525</v>
      </c>
    </row>
    <row r="108" spans="1:6" ht="38.25" x14ac:dyDescent="0.25">
      <c r="A108" s="252"/>
      <c r="B108" s="249"/>
      <c r="C108" s="17" t="s">
        <v>8</v>
      </c>
      <c r="D108" s="35">
        <v>2220.5369999999998</v>
      </c>
      <c r="E108" s="35">
        <v>862.03700000000003</v>
      </c>
      <c r="F108" s="123">
        <v>0</v>
      </c>
    </row>
    <row r="109" spans="1:6" ht="16.5" thickBot="1" x14ac:dyDescent="0.3">
      <c r="A109" s="253"/>
      <c r="B109" s="250"/>
      <c r="C109" s="113" t="s">
        <v>6</v>
      </c>
      <c r="D109" s="103">
        <v>0</v>
      </c>
      <c r="E109" s="103">
        <v>0</v>
      </c>
      <c r="F109" s="141">
        <v>0</v>
      </c>
    </row>
    <row r="110" spans="1:6" ht="16.5" thickBot="1" x14ac:dyDescent="0.3">
      <c r="A110" s="24"/>
      <c r="B110" s="25" t="s">
        <v>81</v>
      </c>
      <c r="C110" s="142"/>
      <c r="D110" s="98">
        <f>SUM(D106:D109)</f>
        <v>24022.537</v>
      </c>
      <c r="E110" s="98">
        <f>SUM(E106:E109)</f>
        <v>7704.3428800000002</v>
      </c>
      <c r="F110" s="99">
        <f>E110/D110*100</f>
        <v>32.071312368048389</v>
      </c>
    </row>
    <row r="111" spans="1:6" ht="30" x14ac:dyDescent="0.25">
      <c r="A111" s="232" t="s">
        <v>154</v>
      </c>
      <c r="B111" s="143" t="s">
        <v>74</v>
      </c>
      <c r="C111" s="15" t="s">
        <v>5</v>
      </c>
      <c r="D111" s="35">
        <v>0</v>
      </c>
      <c r="E111" s="35">
        <v>0</v>
      </c>
      <c r="F111" s="102">
        <v>0</v>
      </c>
    </row>
    <row r="112" spans="1:6" ht="25.5" x14ac:dyDescent="0.25">
      <c r="A112" s="233"/>
      <c r="B112" s="23"/>
      <c r="C112" s="17" t="s">
        <v>7</v>
      </c>
      <c r="D112" s="35">
        <v>0</v>
      </c>
      <c r="E112" s="35">
        <v>0</v>
      </c>
      <c r="F112" s="102">
        <v>0</v>
      </c>
    </row>
    <row r="113" spans="1:6" ht="38.25" x14ac:dyDescent="0.25">
      <c r="A113" s="233"/>
      <c r="B113" s="23"/>
      <c r="C113" s="17" t="s">
        <v>8</v>
      </c>
      <c r="D113" s="35">
        <v>2000</v>
      </c>
      <c r="E113" s="35">
        <v>1018.375</v>
      </c>
      <c r="F113" s="102">
        <f>E113/D113*100</f>
        <v>50.918750000000003</v>
      </c>
    </row>
    <row r="114" spans="1:6" ht="16.5" thickBot="1" x14ac:dyDescent="0.3">
      <c r="A114" s="234"/>
      <c r="B114" s="27"/>
      <c r="C114" s="18" t="s">
        <v>6</v>
      </c>
      <c r="D114" s="35">
        <v>0</v>
      </c>
      <c r="E114" s="35">
        <v>0</v>
      </c>
      <c r="F114" s="102">
        <v>0</v>
      </c>
    </row>
    <row r="115" spans="1:6" ht="16.5" thickBot="1" x14ac:dyDescent="0.3">
      <c r="A115" s="24"/>
      <c r="B115" s="25" t="s">
        <v>81</v>
      </c>
      <c r="C115" s="21"/>
      <c r="D115" s="98">
        <f>SUM(D111:D114)</f>
        <v>2000</v>
      </c>
      <c r="E115" s="98">
        <f>SUM(E111:E114)</f>
        <v>1018.375</v>
      </c>
      <c r="F115" s="99">
        <f>E115/D115*100</f>
        <v>50.918750000000003</v>
      </c>
    </row>
    <row r="116" spans="1:6" ht="25.5" x14ac:dyDescent="0.25">
      <c r="A116" s="232" t="s">
        <v>220</v>
      </c>
      <c r="B116" s="249" t="s">
        <v>221</v>
      </c>
      <c r="C116" s="33" t="s">
        <v>5</v>
      </c>
      <c r="D116" s="100">
        <v>0</v>
      </c>
      <c r="E116" s="100">
        <v>0</v>
      </c>
      <c r="F116" s="101">
        <v>0</v>
      </c>
    </row>
    <row r="117" spans="1:6" ht="25.5" x14ac:dyDescent="0.25">
      <c r="A117" s="233"/>
      <c r="B117" s="249"/>
      <c r="C117" s="28" t="s">
        <v>7</v>
      </c>
      <c r="D117" s="35">
        <v>0</v>
      </c>
      <c r="E117" s="35">
        <v>0</v>
      </c>
      <c r="F117" s="102">
        <v>0</v>
      </c>
    </row>
    <row r="118" spans="1:6" ht="38.25" x14ac:dyDescent="0.25">
      <c r="A118" s="233"/>
      <c r="B118" s="249"/>
      <c r="C118" s="28" t="s">
        <v>8</v>
      </c>
      <c r="D118" s="35">
        <v>0</v>
      </c>
      <c r="E118" s="35">
        <v>0</v>
      </c>
      <c r="F118" s="102">
        <v>0</v>
      </c>
    </row>
    <row r="119" spans="1:6" ht="16.5" thickBot="1" x14ac:dyDescent="0.3">
      <c r="A119" s="233"/>
      <c r="B119" s="249"/>
      <c r="C119" s="144" t="s">
        <v>6</v>
      </c>
      <c r="D119" s="103">
        <v>0</v>
      </c>
      <c r="E119" s="103">
        <v>0</v>
      </c>
      <c r="F119" s="104">
        <v>0</v>
      </c>
    </row>
    <row r="120" spans="1:6" ht="16.5" thickBot="1" x14ac:dyDescent="0.3">
      <c r="A120" s="19"/>
      <c r="B120" s="25" t="s">
        <v>81</v>
      </c>
      <c r="C120" s="21"/>
      <c r="D120" s="98">
        <v>0</v>
      </c>
      <c r="E120" s="98">
        <v>0</v>
      </c>
      <c r="F120" s="106">
        <v>0</v>
      </c>
    </row>
    <row r="121" spans="1:6" ht="25.5" x14ac:dyDescent="0.25">
      <c r="A121" s="246" t="s">
        <v>27</v>
      </c>
      <c r="B121" s="237" t="s">
        <v>88</v>
      </c>
      <c r="C121" s="33" t="s">
        <v>5</v>
      </c>
      <c r="D121" s="100">
        <f>D131</f>
        <v>3186.11</v>
      </c>
      <c r="E121" s="100">
        <f>E131</f>
        <v>1650.69127</v>
      </c>
      <c r="F121" s="101">
        <v>0</v>
      </c>
    </row>
    <row r="122" spans="1:6" ht="25.5" x14ac:dyDescent="0.25">
      <c r="A122" s="246"/>
      <c r="B122" s="237"/>
      <c r="C122" s="28" t="s">
        <v>7</v>
      </c>
      <c r="D122" s="35">
        <f>D127+D132+D137</f>
        <v>4703.97</v>
      </c>
      <c r="E122" s="35">
        <f>E127+E132+E137</f>
        <v>970.46744000000001</v>
      </c>
      <c r="F122" s="102">
        <v>0</v>
      </c>
    </row>
    <row r="123" spans="1:6" ht="38.25" x14ac:dyDescent="0.25">
      <c r="A123" s="246"/>
      <c r="B123" s="237"/>
      <c r="C123" s="28" t="s">
        <v>8</v>
      </c>
      <c r="D123" s="35">
        <f>D128+D133+D138</f>
        <v>762137.94</v>
      </c>
      <c r="E123" s="35">
        <f>E128+E133+E138</f>
        <v>391169.60285000002</v>
      </c>
      <c r="F123" s="102">
        <f>E123/D123*100</f>
        <v>51.325302457715203</v>
      </c>
    </row>
    <row r="124" spans="1:6" ht="16.5" thickBot="1" x14ac:dyDescent="0.3">
      <c r="A124" s="247"/>
      <c r="B124" s="238"/>
      <c r="C124" s="29" t="s">
        <v>6</v>
      </c>
      <c r="D124" s="35">
        <v>0</v>
      </c>
      <c r="E124" s="35">
        <v>0</v>
      </c>
      <c r="F124" s="102">
        <v>0</v>
      </c>
    </row>
    <row r="125" spans="1:6" ht="16.5" thickBot="1" x14ac:dyDescent="0.3">
      <c r="A125" s="30"/>
      <c r="B125" s="25" t="s">
        <v>79</v>
      </c>
      <c r="C125" s="31"/>
      <c r="D125" s="98">
        <f>SUM(D121:D124)</f>
        <v>770028.0199999999</v>
      </c>
      <c r="E125" s="98">
        <f>SUM(E121:E124)</f>
        <v>393790.76156000001</v>
      </c>
      <c r="F125" s="99">
        <f>E125/D125*100</f>
        <v>51.139796388188586</v>
      </c>
    </row>
    <row r="126" spans="1:6" ht="25.5" x14ac:dyDescent="0.25">
      <c r="A126" s="232" t="s">
        <v>28</v>
      </c>
      <c r="B126" s="22" t="s">
        <v>89</v>
      </c>
      <c r="C126" s="15" t="s">
        <v>5</v>
      </c>
      <c r="D126" s="100">
        <v>0</v>
      </c>
      <c r="E126" s="100">
        <v>0</v>
      </c>
      <c r="F126" s="101">
        <v>0</v>
      </c>
    </row>
    <row r="127" spans="1:6" ht="25.5" x14ac:dyDescent="0.25">
      <c r="A127" s="233"/>
      <c r="B127" s="22"/>
      <c r="C127" s="17" t="s">
        <v>7</v>
      </c>
      <c r="D127" s="35">
        <v>0</v>
      </c>
      <c r="E127" s="35">
        <v>0</v>
      </c>
      <c r="F127" s="102">
        <v>0</v>
      </c>
    </row>
    <row r="128" spans="1:6" ht="38.25" x14ac:dyDescent="0.25">
      <c r="A128" s="233"/>
      <c r="B128" s="23"/>
      <c r="C128" s="17" t="s">
        <v>8</v>
      </c>
      <c r="D128" s="35">
        <v>327699.45199999999</v>
      </c>
      <c r="E128" s="35">
        <v>157385.84539</v>
      </c>
      <c r="F128" s="102">
        <f>E128/D128*100</f>
        <v>48.027497278207235</v>
      </c>
    </row>
    <row r="129" spans="1:6" ht="16.5" thickBot="1" x14ac:dyDescent="0.3">
      <c r="A129" s="233"/>
      <c r="B129" s="23"/>
      <c r="C129" s="18" t="s">
        <v>6</v>
      </c>
      <c r="D129" s="103">
        <v>0</v>
      </c>
      <c r="E129" s="103">
        <v>0</v>
      </c>
      <c r="F129" s="104">
        <v>0</v>
      </c>
    </row>
    <row r="130" spans="1:6" ht="16.5" thickBot="1" x14ac:dyDescent="0.3">
      <c r="A130" s="24"/>
      <c r="B130" s="25" t="s">
        <v>81</v>
      </c>
      <c r="C130" s="21"/>
      <c r="D130" s="98">
        <f>SUM(D126:D129)</f>
        <v>327699.45199999999</v>
      </c>
      <c r="E130" s="98">
        <f>SUM(E126:E129)</f>
        <v>157385.84539</v>
      </c>
      <c r="F130" s="99">
        <f>E130/D130*100</f>
        <v>48.027497278207235</v>
      </c>
    </row>
    <row r="131" spans="1:6" ht="25.5" x14ac:dyDescent="0.25">
      <c r="A131" s="232" t="s">
        <v>29</v>
      </c>
      <c r="B131" s="26" t="s">
        <v>49</v>
      </c>
      <c r="C131" s="15" t="s">
        <v>5</v>
      </c>
      <c r="D131" s="35">
        <v>3186.11</v>
      </c>
      <c r="E131" s="35">
        <v>1650.69127</v>
      </c>
      <c r="F131" s="102">
        <v>0</v>
      </c>
    </row>
    <row r="132" spans="1:6" ht="25.5" x14ac:dyDescent="0.25">
      <c r="A132" s="233"/>
      <c r="B132" s="23"/>
      <c r="C132" s="17" t="s">
        <v>7</v>
      </c>
      <c r="D132" s="35">
        <v>4703.97</v>
      </c>
      <c r="E132" s="35">
        <v>970.46744000000001</v>
      </c>
      <c r="F132" s="102">
        <v>0</v>
      </c>
    </row>
    <row r="133" spans="1:6" ht="38.25" x14ac:dyDescent="0.25">
      <c r="A133" s="233"/>
      <c r="B133" s="23"/>
      <c r="C133" s="17" t="s">
        <v>8</v>
      </c>
      <c r="D133" s="35">
        <v>419871.48800000001</v>
      </c>
      <c r="E133" s="35">
        <v>225717.83345999999</v>
      </c>
      <c r="F133" s="102">
        <f>E133/D133*100</f>
        <v>53.758790465905605</v>
      </c>
    </row>
    <row r="134" spans="1:6" ht="16.5" thickBot="1" x14ac:dyDescent="0.3">
      <c r="A134" s="234"/>
      <c r="B134" s="27"/>
      <c r="C134" s="18" t="s">
        <v>6</v>
      </c>
      <c r="D134" s="35">
        <v>0</v>
      </c>
      <c r="E134" s="35">
        <v>0</v>
      </c>
      <c r="F134" s="102">
        <v>0</v>
      </c>
    </row>
    <row r="135" spans="1:6" ht="16.5" thickBot="1" x14ac:dyDescent="0.3">
      <c r="A135" s="24"/>
      <c r="B135" s="25" t="s">
        <v>81</v>
      </c>
      <c r="C135" s="21"/>
      <c r="D135" s="98">
        <f>SUM(D131:D134)</f>
        <v>427761.56800000003</v>
      </c>
      <c r="E135" s="98">
        <f>SUM(E131:E134)</f>
        <v>228338.99216999998</v>
      </c>
      <c r="F135" s="99">
        <f>E135/D135*100</f>
        <v>53.379968948028534</v>
      </c>
    </row>
    <row r="136" spans="1:6" ht="25.5" x14ac:dyDescent="0.25">
      <c r="A136" s="232" t="s">
        <v>30</v>
      </c>
      <c r="B136" s="26" t="s">
        <v>23</v>
      </c>
      <c r="C136" s="15" t="s">
        <v>5</v>
      </c>
      <c r="D136" s="35">
        <v>0</v>
      </c>
      <c r="E136" s="35">
        <v>0</v>
      </c>
      <c r="F136" s="102">
        <v>0</v>
      </c>
    </row>
    <row r="137" spans="1:6" ht="25.5" x14ac:dyDescent="0.25">
      <c r="A137" s="233"/>
      <c r="B137" s="23"/>
      <c r="C137" s="17" t="s">
        <v>7</v>
      </c>
      <c r="D137" s="35">
        <v>0</v>
      </c>
      <c r="E137" s="35">
        <v>0</v>
      </c>
      <c r="F137" s="102">
        <v>0</v>
      </c>
    </row>
    <row r="138" spans="1:6" ht="38.25" x14ac:dyDescent="0.25">
      <c r="A138" s="233"/>
      <c r="B138" s="23"/>
      <c r="C138" s="17" t="s">
        <v>8</v>
      </c>
      <c r="D138" s="35">
        <v>14567</v>
      </c>
      <c r="E138" s="35">
        <v>8065.924</v>
      </c>
      <c r="F138" s="102">
        <f>E138/D138*100</f>
        <v>55.371208896821578</v>
      </c>
    </row>
    <row r="139" spans="1:6" ht="16.5" thickBot="1" x14ac:dyDescent="0.3">
      <c r="A139" s="234"/>
      <c r="B139" s="27"/>
      <c r="C139" s="18" t="s">
        <v>6</v>
      </c>
      <c r="D139" s="35">
        <v>0</v>
      </c>
      <c r="E139" s="35">
        <v>0</v>
      </c>
      <c r="F139" s="102">
        <v>0</v>
      </c>
    </row>
    <row r="140" spans="1:6" ht="16.5" thickBot="1" x14ac:dyDescent="0.3">
      <c r="A140" s="24"/>
      <c r="B140" s="25" t="s">
        <v>81</v>
      </c>
      <c r="C140" s="21"/>
      <c r="D140" s="98">
        <f>SUM(D136:D139)</f>
        <v>14567</v>
      </c>
      <c r="E140" s="98">
        <f>SUM(E136:E139)</f>
        <v>8065.924</v>
      </c>
      <c r="F140" s="99">
        <f>E140/D140*100</f>
        <v>55.371208896821578</v>
      </c>
    </row>
    <row r="141" spans="1:6" ht="25.5" x14ac:dyDescent="0.25">
      <c r="A141" s="245" t="s">
        <v>31</v>
      </c>
      <c r="B141" s="236" t="s">
        <v>90</v>
      </c>
      <c r="C141" s="34" t="s">
        <v>5</v>
      </c>
      <c r="D141" s="35">
        <v>0</v>
      </c>
      <c r="E141" s="35">
        <v>0</v>
      </c>
      <c r="F141" s="102">
        <v>0</v>
      </c>
    </row>
    <row r="142" spans="1:6" ht="25.5" x14ac:dyDescent="0.25">
      <c r="A142" s="246"/>
      <c r="B142" s="237"/>
      <c r="C142" s="28" t="s">
        <v>7</v>
      </c>
      <c r="D142" s="35">
        <f>D147+D152+D157</f>
        <v>15770</v>
      </c>
      <c r="E142" s="35">
        <f>E147+E152+E157</f>
        <v>2932.6592000000001</v>
      </c>
      <c r="F142" s="102">
        <f>E142/D142*100</f>
        <v>18.596443880786303</v>
      </c>
    </row>
    <row r="143" spans="1:6" ht="38.25" x14ac:dyDescent="0.25">
      <c r="A143" s="246"/>
      <c r="B143" s="237"/>
      <c r="C143" s="28" t="s">
        <v>8</v>
      </c>
      <c r="D143" s="35">
        <f>D148+D153+D158</f>
        <v>1000</v>
      </c>
      <c r="E143" s="35">
        <f>E148+E153+E158</f>
        <v>285.78899999999999</v>
      </c>
      <c r="F143" s="102">
        <f>E143/D143*100</f>
        <v>28.578899999999997</v>
      </c>
    </row>
    <row r="144" spans="1:6" ht="16.5" thickBot="1" x14ac:dyDescent="0.3">
      <c r="A144" s="247"/>
      <c r="B144" s="238"/>
      <c r="C144" s="29" t="s">
        <v>6</v>
      </c>
      <c r="D144" s="35">
        <v>0</v>
      </c>
      <c r="E144" s="35">
        <v>0</v>
      </c>
      <c r="F144" s="102">
        <v>0</v>
      </c>
    </row>
    <row r="145" spans="1:6" ht="16.5" thickBot="1" x14ac:dyDescent="0.3">
      <c r="A145" s="30"/>
      <c r="B145" s="25" t="s">
        <v>79</v>
      </c>
      <c r="C145" s="31"/>
      <c r="D145" s="98">
        <f>SUM(D141:D144)</f>
        <v>16770</v>
      </c>
      <c r="E145" s="145">
        <f>SUM(E141:E144)</f>
        <v>3218.4481999999998</v>
      </c>
      <c r="F145" s="146">
        <f>E145/D145*100</f>
        <v>19.191700655933214</v>
      </c>
    </row>
    <row r="146" spans="1:6" ht="30" x14ac:dyDescent="0.25">
      <c r="A146" s="232" t="s">
        <v>32</v>
      </c>
      <c r="B146" s="22" t="s">
        <v>143</v>
      </c>
      <c r="C146" s="15" t="s">
        <v>5</v>
      </c>
      <c r="D146" s="100">
        <v>0</v>
      </c>
      <c r="E146" s="100">
        <v>0</v>
      </c>
      <c r="F146" s="101">
        <v>0</v>
      </c>
    </row>
    <row r="147" spans="1:6" ht="25.5" x14ac:dyDescent="0.25">
      <c r="A147" s="233"/>
      <c r="B147" s="22"/>
      <c r="C147" s="17" t="s">
        <v>7</v>
      </c>
      <c r="D147" s="35">
        <v>0</v>
      </c>
      <c r="E147" s="35">
        <v>0</v>
      </c>
      <c r="F147" s="102">
        <v>0</v>
      </c>
    </row>
    <row r="148" spans="1:6" ht="38.25" x14ac:dyDescent="0.25">
      <c r="A148" s="233"/>
      <c r="B148" s="23"/>
      <c r="C148" s="17" t="s">
        <v>8</v>
      </c>
      <c r="D148" s="35">
        <v>0</v>
      </c>
      <c r="E148" s="35">
        <v>0</v>
      </c>
      <c r="F148" s="102">
        <v>0</v>
      </c>
    </row>
    <row r="149" spans="1:6" ht="16.5" thickBot="1" x14ac:dyDescent="0.3">
      <c r="A149" s="233"/>
      <c r="B149" s="23"/>
      <c r="C149" s="18" t="s">
        <v>6</v>
      </c>
      <c r="D149" s="103">
        <v>0</v>
      </c>
      <c r="E149" s="103">
        <v>0</v>
      </c>
      <c r="F149" s="104">
        <v>0</v>
      </c>
    </row>
    <row r="150" spans="1:6" ht="16.5" thickBot="1" x14ac:dyDescent="0.3">
      <c r="A150" s="24"/>
      <c r="B150" s="25" t="s">
        <v>81</v>
      </c>
      <c r="C150" s="21"/>
      <c r="D150" s="98">
        <f>SUM(D146:D149)</f>
        <v>0</v>
      </c>
      <c r="E150" s="98">
        <f>SUM(E146:E149)</f>
        <v>0</v>
      </c>
      <c r="F150" s="99">
        <v>0</v>
      </c>
    </row>
    <row r="151" spans="1:6" ht="30" x14ac:dyDescent="0.25">
      <c r="A151" s="232" t="s">
        <v>33</v>
      </c>
      <c r="B151" s="22" t="s">
        <v>312</v>
      </c>
      <c r="C151" s="15" t="s">
        <v>5</v>
      </c>
      <c r="D151" s="100">
        <v>0</v>
      </c>
      <c r="E151" s="100">
        <v>0</v>
      </c>
      <c r="F151" s="101">
        <v>0</v>
      </c>
    </row>
    <row r="152" spans="1:6" ht="25.5" x14ac:dyDescent="0.25">
      <c r="A152" s="233"/>
      <c r="B152" s="23"/>
      <c r="C152" s="17" t="s">
        <v>7</v>
      </c>
      <c r="D152" s="100">
        <v>0</v>
      </c>
      <c r="E152" s="100">
        <v>0</v>
      </c>
      <c r="F152" s="101">
        <v>0</v>
      </c>
    </row>
    <row r="153" spans="1:6" ht="38.25" x14ac:dyDescent="0.25">
      <c r="A153" s="233"/>
      <c r="B153" s="23"/>
      <c r="C153" s="17" t="s">
        <v>8</v>
      </c>
      <c r="D153" s="35">
        <v>1000</v>
      </c>
      <c r="E153" s="35">
        <v>0</v>
      </c>
      <c r="F153" s="102">
        <f>E153/D153*100</f>
        <v>0</v>
      </c>
    </row>
    <row r="154" spans="1:6" ht="16.5" thickBot="1" x14ac:dyDescent="0.3">
      <c r="A154" s="234"/>
      <c r="B154" s="27"/>
      <c r="C154" s="18" t="s">
        <v>6</v>
      </c>
      <c r="D154" s="103">
        <v>0</v>
      </c>
      <c r="E154" s="103">
        <v>0</v>
      </c>
      <c r="F154" s="104">
        <v>0</v>
      </c>
    </row>
    <row r="155" spans="1:6" ht="16.5" thickBot="1" x14ac:dyDescent="0.3">
      <c r="A155" s="24"/>
      <c r="B155" s="25" t="s">
        <v>81</v>
      </c>
      <c r="C155" s="21"/>
      <c r="D155" s="98">
        <f>SUM(D151:D154)</f>
        <v>1000</v>
      </c>
      <c r="E155" s="98">
        <f>SUM(E151:E154)</f>
        <v>0</v>
      </c>
      <c r="F155" s="99">
        <f>E155/D155*100</f>
        <v>0</v>
      </c>
    </row>
    <row r="156" spans="1:6" ht="45" x14ac:dyDescent="0.25">
      <c r="A156" s="232" t="s">
        <v>34</v>
      </c>
      <c r="B156" s="26" t="s">
        <v>152</v>
      </c>
      <c r="C156" s="15" t="s">
        <v>5</v>
      </c>
      <c r="D156" s="100">
        <v>0</v>
      </c>
      <c r="E156" s="100">
        <v>0</v>
      </c>
      <c r="F156" s="101">
        <v>0</v>
      </c>
    </row>
    <row r="157" spans="1:6" ht="25.5" x14ac:dyDescent="0.25">
      <c r="A157" s="233"/>
      <c r="B157" s="23"/>
      <c r="C157" s="17" t="s">
        <v>7</v>
      </c>
      <c r="D157" s="100">
        <v>15770</v>
      </c>
      <c r="E157" s="100">
        <v>2932.6592000000001</v>
      </c>
      <c r="F157" s="101">
        <f>E157/D157*100</f>
        <v>18.596443880786303</v>
      </c>
    </row>
    <row r="158" spans="1:6" ht="38.25" x14ac:dyDescent="0.25">
      <c r="A158" s="233"/>
      <c r="B158" s="23"/>
      <c r="C158" s="17" t="s">
        <v>8</v>
      </c>
      <c r="D158" s="100">
        <v>0</v>
      </c>
      <c r="E158" s="100">
        <v>285.78899999999999</v>
      </c>
      <c r="F158" s="101">
        <v>0</v>
      </c>
    </row>
    <row r="159" spans="1:6" ht="16.5" thickBot="1" x14ac:dyDescent="0.3">
      <c r="A159" s="234"/>
      <c r="B159" s="27"/>
      <c r="C159" s="18" t="s">
        <v>6</v>
      </c>
      <c r="D159" s="100">
        <v>0</v>
      </c>
      <c r="E159" s="100">
        <v>0</v>
      </c>
      <c r="F159" s="101">
        <v>0</v>
      </c>
    </row>
    <row r="160" spans="1:6" ht="16.5" thickBot="1" x14ac:dyDescent="0.3">
      <c r="A160" s="24"/>
      <c r="B160" s="25" t="s">
        <v>81</v>
      </c>
      <c r="C160" s="21"/>
      <c r="D160" s="98">
        <f>SUM(D156:D159)</f>
        <v>15770</v>
      </c>
      <c r="E160" s="98">
        <f>SUM(E156:E159)</f>
        <v>3218.4481999999998</v>
      </c>
      <c r="F160" s="99">
        <f>E160/D160*100</f>
        <v>20.408675967025996</v>
      </c>
    </row>
    <row r="161" spans="1:6" ht="25.5" x14ac:dyDescent="0.25">
      <c r="A161" s="240" t="s">
        <v>35</v>
      </c>
      <c r="B161" s="237" t="s">
        <v>91</v>
      </c>
      <c r="C161" s="33" t="s">
        <v>5</v>
      </c>
      <c r="D161" s="100">
        <v>0</v>
      </c>
      <c r="E161" s="100">
        <v>0</v>
      </c>
      <c r="F161" s="101">
        <v>0</v>
      </c>
    </row>
    <row r="162" spans="1:6" ht="25.5" x14ac:dyDescent="0.25">
      <c r="A162" s="240"/>
      <c r="B162" s="237"/>
      <c r="C162" s="28" t="s">
        <v>7</v>
      </c>
      <c r="D162" s="35">
        <f>D167+D172+D177+D182</f>
        <v>10071.780000000001</v>
      </c>
      <c r="E162" s="35">
        <f>E167+E172+E177+E182</f>
        <v>0</v>
      </c>
      <c r="F162" s="102">
        <f>E162/D162*100</f>
        <v>0</v>
      </c>
    </row>
    <row r="163" spans="1:6" ht="38.25" x14ac:dyDescent="0.25">
      <c r="A163" s="240"/>
      <c r="B163" s="237"/>
      <c r="C163" s="28" t="s">
        <v>8</v>
      </c>
      <c r="D163" s="35">
        <f>D168+D173+D178+D183</f>
        <v>48550.81</v>
      </c>
      <c r="E163" s="35">
        <f>E168+E173+E178+E183</f>
        <v>35722.627189999999</v>
      </c>
      <c r="F163" s="102">
        <f>E163/D163*100</f>
        <v>73.577819175416437</v>
      </c>
    </row>
    <row r="164" spans="1:6" ht="16.5" thickBot="1" x14ac:dyDescent="0.3">
      <c r="A164" s="241"/>
      <c r="B164" s="238"/>
      <c r="C164" s="29" t="s">
        <v>6</v>
      </c>
      <c r="D164" s="147">
        <v>0</v>
      </c>
      <c r="E164" s="147">
        <v>0</v>
      </c>
      <c r="F164" s="148">
        <v>0</v>
      </c>
    </row>
    <row r="165" spans="1:6" ht="16.5" thickBot="1" x14ac:dyDescent="0.3">
      <c r="A165" s="30"/>
      <c r="B165" s="25" t="s">
        <v>79</v>
      </c>
      <c r="C165" s="31"/>
      <c r="D165" s="98">
        <f>SUM(D161:D164)</f>
        <v>58622.59</v>
      </c>
      <c r="E165" s="98">
        <f>SUM(E161:E164)</f>
        <v>35722.627189999999</v>
      </c>
      <c r="F165" s="106">
        <f>E165/D165*100</f>
        <v>60.936623902151034</v>
      </c>
    </row>
    <row r="166" spans="1:6" ht="25.5" x14ac:dyDescent="0.25">
      <c r="A166" s="233" t="s">
        <v>92</v>
      </c>
      <c r="B166" s="22" t="s">
        <v>94</v>
      </c>
      <c r="C166" s="15" t="s">
        <v>5</v>
      </c>
      <c r="D166" s="100">
        <v>0</v>
      </c>
      <c r="E166" s="100">
        <v>0</v>
      </c>
      <c r="F166" s="101">
        <v>0</v>
      </c>
    </row>
    <row r="167" spans="1:6" ht="25.5" x14ac:dyDescent="0.25">
      <c r="A167" s="233"/>
      <c r="B167" s="22"/>
      <c r="C167" s="17" t="s">
        <v>7</v>
      </c>
      <c r="D167" s="35">
        <v>0</v>
      </c>
      <c r="E167" s="35">
        <v>0</v>
      </c>
      <c r="F167" s="102">
        <v>0</v>
      </c>
    </row>
    <row r="168" spans="1:6" ht="38.25" x14ac:dyDescent="0.25">
      <c r="A168" s="233"/>
      <c r="B168" s="23"/>
      <c r="C168" s="17" t="s">
        <v>8</v>
      </c>
      <c r="D168" s="35">
        <v>1830</v>
      </c>
      <c r="E168" s="35">
        <v>0</v>
      </c>
      <c r="F168" s="102">
        <f>E168/D168*100</f>
        <v>0</v>
      </c>
    </row>
    <row r="169" spans="1:6" ht="16.5" thickBot="1" x14ac:dyDescent="0.3">
      <c r="A169" s="233"/>
      <c r="B169" s="23"/>
      <c r="C169" s="18" t="s">
        <v>6</v>
      </c>
      <c r="D169" s="103">
        <v>0</v>
      </c>
      <c r="E169" s="103">
        <v>0</v>
      </c>
      <c r="F169" s="104">
        <v>0</v>
      </c>
    </row>
    <row r="170" spans="1:6" ht="16.5" thickBot="1" x14ac:dyDescent="0.3">
      <c r="A170" s="24"/>
      <c r="B170" s="25" t="s">
        <v>81</v>
      </c>
      <c r="C170" s="21"/>
      <c r="D170" s="98">
        <f>SUM(D166:D169)</f>
        <v>1830</v>
      </c>
      <c r="E170" s="98">
        <f>SUM(E166:E169)</f>
        <v>0</v>
      </c>
      <c r="F170" s="99">
        <f>E170/D170*100</f>
        <v>0</v>
      </c>
    </row>
    <row r="171" spans="1:6" ht="25.5" x14ac:dyDescent="0.25">
      <c r="A171" s="232" t="s">
        <v>93</v>
      </c>
      <c r="B171" s="26" t="s">
        <v>95</v>
      </c>
      <c r="C171" s="15" t="s">
        <v>5</v>
      </c>
      <c r="D171" s="100">
        <v>0</v>
      </c>
      <c r="E171" s="100">
        <v>0</v>
      </c>
      <c r="F171" s="101">
        <v>0</v>
      </c>
    </row>
    <row r="172" spans="1:6" ht="25.5" x14ac:dyDescent="0.25">
      <c r="A172" s="233"/>
      <c r="B172" s="23"/>
      <c r="C172" s="17" t="s">
        <v>7</v>
      </c>
      <c r="D172" s="35">
        <v>9249.69</v>
      </c>
      <c r="E172" s="35">
        <v>0</v>
      </c>
      <c r="F172" s="102">
        <v>0</v>
      </c>
    </row>
    <row r="173" spans="1:6" ht="38.25" x14ac:dyDescent="0.25">
      <c r="A173" s="233"/>
      <c r="B173" s="23"/>
      <c r="C173" s="17" t="s">
        <v>8</v>
      </c>
      <c r="D173" s="35">
        <v>10322.81</v>
      </c>
      <c r="E173" s="35">
        <v>402.46667000000002</v>
      </c>
      <c r="F173" s="102">
        <v>0</v>
      </c>
    </row>
    <row r="174" spans="1:6" ht="16.5" thickBot="1" x14ac:dyDescent="0.3">
      <c r="A174" s="234"/>
      <c r="B174" s="27"/>
      <c r="C174" s="18" t="s">
        <v>6</v>
      </c>
      <c r="D174" s="103">
        <v>0</v>
      </c>
      <c r="E174" s="103">
        <v>0</v>
      </c>
      <c r="F174" s="104">
        <v>0</v>
      </c>
    </row>
    <row r="175" spans="1:6" ht="16.5" thickBot="1" x14ac:dyDescent="0.3">
      <c r="A175" s="24"/>
      <c r="B175" s="25" t="s">
        <v>81</v>
      </c>
      <c r="C175" s="21"/>
      <c r="D175" s="98">
        <f>SUM(D171:D174)</f>
        <v>19572.5</v>
      </c>
      <c r="E175" s="98">
        <f>SUM(E171:E174)</f>
        <v>402.46667000000002</v>
      </c>
      <c r="F175" s="99">
        <v>0</v>
      </c>
    </row>
    <row r="176" spans="1:6" ht="25.5" x14ac:dyDescent="0.25">
      <c r="A176" s="232" t="s">
        <v>146</v>
      </c>
      <c r="B176" s="149" t="s">
        <v>147</v>
      </c>
      <c r="C176" s="34" t="s">
        <v>5</v>
      </c>
      <c r="D176" s="110">
        <v>0</v>
      </c>
      <c r="E176" s="110">
        <v>0</v>
      </c>
      <c r="F176" s="150">
        <v>0</v>
      </c>
    </row>
    <row r="177" spans="1:6" ht="25.5" x14ac:dyDescent="0.25">
      <c r="A177" s="233"/>
      <c r="B177" s="151"/>
      <c r="C177" s="28" t="s">
        <v>7</v>
      </c>
      <c r="D177" s="35">
        <v>822.09</v>
      </c>
      <c r="E177" s="35">
        <v>0</v>
      </c>
      <c r="F177" s="123">
        <v>0</v>
      </c>
    </row>
    <row r="178" spans="1:6" ht="38.25" x14ac:dyDescent="0.25">
      <c r="A178" s="233"/>
      <c r="B178" s="151"/>
      <c r="C178" s="28" t="s">
        <v>8</v>
      </c>
      <c r="D178" s="35">
        <v>0</v>
      </c>
      <c r="E178" s="35">
        <v>0</v>
      </c>
      <c r="F178" s="123">
        <v>0</v>
      </c>
    </row>
    <row r="179" spans="1:6" ht="16.5" thickBot="1" x14ac:dyDescent="0.3">
      <c r="A179" s="234"/>
      <c r="B179" s="152"/>
      <c r="C179" s="29" t="s">
        <v>6</v>
      </c>
      <c r="D179" s="114">
        <v>0</v>
      </c>
      <c r="E179" s="114">
        <v>0</v>
      </c>
      <c r="F179" s="153">
        <v>0</v>
      </c>
    </row>
    <row r="180" spans="1:6" ht="16.5" thickBot="1" x14ac:dyDescent="0.3">
      <c r="A180" s="24"/>
      <c r="B180" s="154" t="s">
        <v>81</v>
      </c>
      <c r="C180" s="21"/>
      <c r="D180" s="98">
        <f>SUM(D176:D179)</f>
        <v>822.09</v>
      </c>
      <c r="E180" s="98">
        <f>SUM(E176:E179)</f>
        <v>0</v>
      </c>
      <c r="F180" s="99">
        <f>E180/D180*100</f>
        <v>0</v>
      </c>
    </row>
    <row r="181" spans="1:6" ht="32.25" customHeight="1" x14ac:dyDescent="0.25">
      <c r="A181" s="232" t="s">
        <v>325</v>
      </c>
      <c r="B181" s="242" t="s">
        <v>326</v>
      </c>
      <c r="C181" s="109" t="s">
        <v>5</v>
      </c>
      <c r="D181" s="110">
        <v>0</v>
      </c>
      <c r="E181" s="110">
        <v>0</v>
      </c>
      <c r="F181" s="150">
        <v>0</v>
      </c>
    </row>
    <row r="182" spans="1:6" ht="35.25" customHeight="1" x14ac:dyDescent="0.25">
      <c r="A182" s="233"/>
      <c r="B182" s="243"/>
      <c r="C182" s="17" t="s">
        <v>7</v>
      </c>
      <c r="D182" s="35">
        <v>0</v>
      </c>
      <c r="E182" s="35">
        <v>0</v>
      </c>
      <c r="F182" s="123">
        <v>0</v>
      </c>
    </row>
    <row r="183" spans="1:6" ht="42" customHeight="1" x14ac:dyDescent="0.25">
      <c r="A183" s="233"/>
      <c r="B183" s="243"/>
      <c r="C183" s="17" t="s">
        <v>8</v>
      </c>
      <c r="D183" s="35">
        <v>36398</v>
      </c>
      <c r="E183" s="35">
        <v>35320.160519999998</v>
      </c>
      <c r="F183" s="123">
        <v>0</v>
      </c>
    </row>
    <row r="184" spans="1:6" ht="16.5" thickBot="1" x14ac:dyDescent="0.3">
      <c r="A184" s="234"/>
      <c r="B184" s="244"/>
      <c r="C184" s="113" t="s">
        <v>6</v>
      </c>
      <c r="D184" s="114">
        <v>0</v>
      </c>
      <c r="E184" s="114">
        <v>0</v>
      </c>
      <c r="F184" s="153">
        <v>0</v>
      </c>
    </row>
    <row r="185" spans="1:6" ht="16.5" thickBot="1" x14ac:dyDescent="0.3">
      <c r="A185" s="155"/>
      <c r="B185" s="25" t="s">
        <v>81</v>
      </c>
      <c r="C185" s="21"/>
      <c r="D185" s="98">
        <f>SUM(D181:D184)</f>
        <v>36398</v>
      </c>
      <c r="E185" s="98">
        <f t="shared" ref="E185:F185" si="5">SUM(E181:E184)</f>
        <v>35320.160519999998</v>
      </c>
      <c r="F185" s="106">
        <f t="shared" si="5"/>
        <v>0</v>
      </c>
    </row>
    <row r="186" spans="1:6" ht="25.5" x14ac:dyDescent="0.25">
      <c r="A186" s="240" t="s">
        <v>36</v>
      </c>
      <c r="B186" s="237" t="s">
        <v>96</v>
      </c>
      <c r="C186" s="33" t="s">
        <v>5</v>
      </c>
      <c r="D186" s="100">
        <v>0</v>
      </c>
      <c r="E186" s="100">
        <v>0</v>
      </c>
      <c r="F186" s="101">
        <v>0</v>
      </c>
    </row>
    <row r="187" spans="1:6" ht="25.5" x14ac:dyDescent="0.25">
      <c r="A187" s="240"/>
      <c r="B187" s="237"/>
      <c r="C187" s="28" t="s">
        <v>7</v>
      </c>
      <c r="D187" s="95">
        <f>D192+D197+D202+D207+D212+D217</f>
        <v>42358</v>
      </c>
      <c r="E187" s="95">
        <f>E192+E197+E202+E212+E217</f>
        <v>19724.41316</v>
      </c>
      <c r="F187" s="94">
        <f>E187/D187*100</f>
        <v>46.565969025921902</v>
      </c>
    </row>
    <row r="188" spans="1:6" ht="38.25" x14ac:dyDescent="0.25">
      <c r="A188" s="240"/>
      <c r="B188" s="237"/>
      <c r="C188" s="28" t="s">
        <v>8</v>
      </c>
      <c r="D188" s="156">
        <f>D193+D198+D203+D208+D213+D218</f>
        <v>213795.9</v>
      </c>
      <c r="E188" s="95">
        <f>E193+E198+E203+E208+E213+E218</f>
        <v>82414.842919999996</v>
      </c>
      <c r="F188" s="94">
        <f>E188/D188*100</f>
        <v>38.548373902399433</v>
      </c>
    </row>
    <row r="189" spans="1:6" ht="16.5" thickBot="1" x14ac:dyDescent="0.3">
      <c r="A189" s="241"/>
      <c r="B189" s="238"/>
      <c r="C189" s="29" t="s">
        <v>6</v>
      </c>
      <c r="D189" s="114">
        <v>0</v>
      </c>
      <c r="E189" s="114">
        <v>0</v>
      </c>
      <c r="F189" s="115">
        <v>0</v>
      </c>
    </row>
    <row r="190" spans="1:6" ht="16.5" thickBot="1" x14ac:dyDescent="0.3">
      <c r="A190" s="30"/>
      <c r="B190" s="25" t="s">
        <v>79</v>
      </c>
      <c r="C190" s="31"/>
      <c r="D190" s="157">
        <f>D187+D188</f>
        <v>256153.9</v>
      </c>
      <c r="E190" s="158">
        <f>E188+E187</f>
        <v>102139.25607999999</v>
      </c>
      <c r="F190" s="159">
        <f>E190/D190*100</f>
        <v>39.874175673296399</v>
      </c>
    </row>
    <row r="191" spans="1:6" ht="25.5" x14ac:dyDescent="0.25">
      <c r="A191" s="233" t="s">
        <v>37</v>
      </c>
      <c r="B191" s="22" t="s">
        <v>39</v>
      </c>
      <c r="C191" s="15" t="s">
        <v>5</v>
      </c>
      <c r="D191" s="100">
        <v>0</v>
      </c>
      <c r="E191" s="100">
        <v>0</v>
      </c>
      <c r="F191" s="101">
        <v>0</v>
      </c>
    </row>
    <row r="192" spans="1:6" ht="25.5" x14ac:dyDescent="0.25">
      <c r="A192" s="233"/>
      <c r="B192" s="22"/>
      <c r="C192" s="17" t="s">
        <v>7</v>
      </c>
      <c r="D192" s="35">
        <v>42358</v>
      </c>
      <c r="E192" s="160">
        <v>19724.41316</v>
      </c>
      <c r="F192" s="102">
        <f>E192/D192*100</f>
        <v>46.565969025921902</v>
      </c>
    </row>
    <row r="193" spans="1:6" ht="38.25" x14ac:dyDescent="0.25">
      <c r="A193" s="233"/>
      <c r="B193" s="23"/>
      <c r="C193" s="17" t="s">
        <v>8</v>
      </c>
      <c r="D193" s="160">
        <v>129819</v>
      </c>
      <c r="E193" s="160">
        <v>46491.58339</v>
      </c>
      <c r="F193" s="102">
        <f>E193/D193*100</f>
        <v>35.812618638257881</v>
      </c>
    </row>
    <row r="194" spans="1:6" ht="16.5" thickBot="1" x14ac:dyDescent="0.3">
      <c r="A194" s="233"/>
      <c r="B194" s="23"/>
      <c r="C194" s="18" t="s">
        <v>6</v>
      </c>
      <c r="D194" s="103">
        <v>0</v>
      </c>
      <c r="E194" s="103">
        <v>0</v>
      </c>
      <c r="F194" s="104">
        <v>0</v>
      </c>
    </row>
    <row r="195" spans="1:6" ht="16.5" thickBot="1" x14ac:dyDescent="0.3">
      <c r="A195" s="24"/>
      <c r="B195" s="25" t="s">
        <v>81</v>
      </c>
      <c r="C195" s="21"/>
      <c r="D195" s="98">
        <f>SUM(D191:D194)</f>
        <v>172177</v>
      </c>
      <c r="E195" s="98">
        <f>SUM(E191:E194)</f>
        <v>66215.996549999996</v>
      </c>
      <c r="F195" s="99">
        <f>E195/D195*100</f>
        <v>38.458096348525061</v>
      </c>
    </row>
    <row r="196" spans="1:6" ht="45" x14ac:dyDescent="0.25">
      <c r="A196" s="232" t="s">
        <v>38</v>
      </c>
      <c r="B196" s="26" t="s">
        <v>313</v>
      </c>
      <c r="C196" s="15" t="s">
        <v>5</v>
      </c>
      <c r="D196" s="100">
        <v>0</v>
      </c>
      <c r="E196" s="100">
        <v>0</v>
      </c>
      <c r="F196" s="101">
        <v>0</v>
      </c>
    </row>
    <row r="197" spans="1:6" ht="25.5" x14ac:dyDescent="0.25">
      <c r="A197" s="233"/>
      <c r="B197" s="23"/>
      <c r="C197" s="17" t="s">
        <v>7</v>
      </c>
      <c r="D197" s="100">
        <v>0</v>
      </c>
      <c r="E197" s="100">
        <v>0</v>
      </c>
      <c r="F197" s="101">
        <v>0</v>
      </c>
    </row>
    <row r="198" spans="1:6" ht="38.25" x14ac:dyDescent="0.25">
      <c r="A198" s="233"/>
      <c r="B198" s="23"/>
      <c r="C198" s="17" t="s">
        <v>8</v>
      </c>
      <c r="D198" s="35">
        <v>4800</v>
      </c>
      <c r="E198" s="35">
        <v>0</v>
      </c>
      <c r="F198" s="102">
        <f>E198/D198*100</f>
        <v>0</v>
      </c>
    </row>
    <row r="199" spans="1:6" ht="16.5" thickBot="1" x14ac:dyDescent="0.3">
      <c r="A199" s="234"/>
      <c r="B199" s="27"/>
      <c r="C199" s="18" t="s">
        <v>6</v>
      </c>
      <c r="D199" s="103">
        <v>0</v>
      </c>
      <c r="E199" s="103">
        <v>0</v>
      </c>
      <c r="F199" s="104">
        <v>0</v>
      </c>
    </row>
    <row r="200" spans="1:6" ht="16.5" thickBot="1" x14ac:dyDescent="0.3">
      <c r="A200" s="24"/>
      <c r="B200" s="25" t="s">
        <v>81</v>
      </c>
      <c r="C200" s="21"/>
      <c r="D200" s="98">
        <f>SUM(D196:D199)</f>
        <v>4800</v>
      </c>
      <c r="E200" s="98">
        <f>SUM(E196:E199)</f>
        <v>0</v>
      </c>
      <c r="F200" s="99">
        <f>E200/D200*100</f>
        <v>0</v>
      </c>
    </row>
    <row r="201" spans="1:6" ht="45" x14ac:dyDescent="0.25">
      <c r="A201" s="232" t="s">
        <v>50</v>
      </c>
      <c r="B201" s="26" t="s">
        <v>314</v>
      </c>
      <c r="C201" s="15" t="s">
        <v>5</v>
      </c>
      <c r="D201" s="100">
        <v>0</v>
      </c>
      <c r="E201" s="100">
        <v>0</v>
      </c>
      <c r="F201" s="101">
        <v>0</v>
      </c>
    </row>
    <row r="202" spans="1:6" ht="25.5" x14ac:dyDescent="0.25">
      <c r="A202" s="233"/>
      <c r="B202" s="23"/>
      <c r="C202" s="17" t="s">
        <v>7</v>
      </c>
      <c r="D202" s="100">
        <v>0</v>
      </c>
      <c r="E202" s="100">
        <v>0</v>
      </c>
      <c r="F202" s="101">
        <v>0</v>
      </c>
    </row>
    <row r="203" spans="1:6" ht="38.25" x14ac:dyDescent="0.25">
      <c r="A203" s="233"/>
      <c r="B203" s="23"/>
      <c r="C203" s="17" t="s">
        <v>8</v>
      </c>
      <c r="D203" s="35">
        <v>15000</v>
      </c>
      <c r="E203" s="160">
        <v>3409.5940000000001</v>
      </c>
      <c r="F203" s="102">
        <f>E203/D203*100</f>
        <v>22.730626666666666</v>
      </c>
    </row>
    <row r="204" spans="1:6" ht="16.5" thickBot="1" x14ac:dyDescent="0.3">
      <c r="A204" s="234"/>
      <c r="B204" s="27"/>
      <c r="C204" s="18" t="s">
        <v>6</v>
      </c>
      <c r="D204" s="100">
        <v>0</v>
      </c>
      <c r="E204" s="100">
        <v>0</v>
      </c>
      <c r="F204" s="101">
        <v>0</v>
      </c>
    </row>
    <row r="205" spans="1:6" ht="16.5" thickBot="1" x14ac:dyDescent="0.3">
      <c r="A205" s="24"/>
      <c r="B205" s="25" t="s">
        <v>81</v>
      </c>
      <c r="C205" s="21"/>
      <c r="D205" s="98">
        <f>SUM(D201:D204)</f>
        <v>15000</v>
      </c>
      <c r="E205" s="98">
        <f>SUM(E201:E204)</f>
        <v>3409.5940000000001</v>
      </c>
      <c r="F205" s="99">
        <f>E205/D205*100</f>
        <v>22.730626666666666</v>
      </c>
    </row>
    <row r="206" spans="1:6" ht="45" x14ac:dyDescent="0.25">
      <c r="A206" s="232" t="s">
        <v>51</v>
      </c>
      <c r="B206" s="26" t="s">
        <v>315</v>
      </c>
      <c r="C206" s="15" t="s">
        <v>5</v>
      </c>
      <c r="D206" s="100">
        <v>0</v>
      </c>
      <c r="E206" s="100">
        <v>0</v>
      </c>
      <c r="F206" s="101">
        <v>0</v>
      </c>
    </row>
    <row r="207" spans="1:6" ht="25.5" x14ac:dyDescent="0.25">
      <c r="A207" s="233"/>
      <c r="B207" s="23"/>
      <c r="C207" s="17" t="s">
        <v>7</v>
      </c>
      <c r="D207" s="100">
        <v>0</v>
      </c>
      <c r="E207" s="100">
        <v>0</v>
      </c>
      <c r="F207" s="101">
        <v>0</v>
      </c>
    </row>
    <row r="208" spans="1:6" ht="38.25" x14ac:dyDescent="0.25">
      <c r="A208" s="233"/>
      <c r="B208" s="23"/>
      <c r="C208" s="17" t="s">
        <v>8</v>
      </c>
      <c r="D208" s="160">
        <v>14989.9</v>
      </c>
      <c r="E208" s="35">
        <v>1890</v>
      </c>
      <c r="F208" s="102">
        <f>E208/D208*100</f>
        <v>12.60848971640905</v>
      </c>
    </row>
    <row r="209" spans="1:6" ht="16.5" thickBot="1" x14ac:dyDescent="0.3">
      <c r="A209" s="234"/>
      <c r="B209" s="27"/>
      <c r="C209" s="18" t="s">
        <v>6</v>
      </c>
      <c r="D209" s="100">
        <v>0</v>
      </c>
      <c r="E209" s="100">
        <v>0</v>
      </c>
      <c r="F209" s="101">
        <v>0</v>
      </c>
    </row>
    <row r="210" spans="1:6" ht="16.5" thickBot="1" x14ac:dyDescent="0.3">
      <c r="A210" s="24"/>
      <c r="B210" s="25" t="s">
        <v>81</v>
      </c>
      <c r="C210" s="21"/>
      <c r="D210" s="98">
        <f>SUM(D206:D209)</f>
        <v>14989.9</v>
      </c>
      <c r="E210" s="98">
        <f>SUM(E206:E209)</f>
        <v>1890</v>
      </c>
      <c r="F210" s="99">
        <f>E210/D210*100</f>
        <v>12.60848971640905</v>
      </c>
    </row>
    <row r="211" spans="1:6" ht="47.25" customHeight="1" x14ac:dyDescent="0.25">
      <c r="A211" s="232" t="s">
        <v>52</v>
      </c>
      <c r="B211" s="26" t="s">
        <v>316</v>
      </c>
      <c r="C211" s="15" t="s">
        <v>5</v>
      </c>
      <c r="D211" s="35">
        <v>0</v>
      </c>
      <c r="E211" s="35">
        <v>0</v>
      </c>
      <c r="F211" s="102">
        <v>0</v>
      </c>
    </row>
    <row r="212" spans="1:6" ht="25.5" x14ac:dyDescent="0.25">
      <c r="A212" s="254"/>
      <c r="B212" s="23"/>
      <c r="C212" s="17" t="s">
        <v>7</v>
      </c>
      <c r="D212" s="35">
        <v>0</v>
      </c>
      <c r="E212" s="35">
        <v>0</v>
      </c>
      <c r="F212" s="102">
        <v>0</v>
      </c>
    </row>
    <row r="213" spans="1:6" ht="38.25" x14ac:dyDescent="0.25">
      <c r="A213" s="254"/>
      <c r="B213" s="23"/>
      <c r="C213" s="17" t="s">
        <v>8</v>
      </c>
      <c r="D213" s="161">
        <v>5255</v>
      </c>
      <c r="E213" s="160">
        <v>991.61145999999997</v>
      </c>
      <c r="F213" s="102">
        <f>E213/D213*100</f>
        <v>18.869866032350142</v>
      </c>
    </row>
    <row r="214" spans="1:6" ht="16.5" thickBot="1" x14ac:dyDescent="0.3">
      <c r="A214" s="255"/>
      <c r="B214" s="23"/>
      <c r="C214" s="18" t="s">
        <v>6</v>
      </c>
      <c r="D214" s="103">
        <v>0</v>
      </c>
      <c r="E214" s="103">
        <v>0</v>
      </c>
      <c r="F214" s="104">
        <v>0</v>
      </c>
    </row>
    <row r="215" spans="1:6" ht="16.5" thickBot="1" x14ac:dyDescent="0.3">
      <c r="A215" s="36"/>
      <c r="B215" s="37" t="s">
        <v>81</v>
      </c>
      <c r="C215" s="38"/>
      <c r="D215" s="162">
        <f>SUM(D211:D214)</f>
        <v>5255</v>
      </c>
      <c r="E215" s="98">
        <f>E213</f>
        <v>991.61145999999997</v>
      </c>
      <c r="F215" s="99">
        <f>E215/D215*100</f>
        <v>18.869866032350142</v>
      </c>
    </row>
    <row r="216" spans="1:6" ht="25.5" x14ac:dyDescent="0.25">
      <c r="A216" s="232" t="s">
        <v>155</v>
      </c>
      <c r="B216" s="39" t="s">
        <v>23</v>
      </c>
      <c r="C216" s="15" t="s">
        <v>5</v>
      </c>
      <c r="D216" s="135">
        <v>0</v>
      </c>
      <c r="E216" s="135">
        <v>0</v>
      </c>
      <c r="F216" s="102">
        <v>0</v>
      </c>
    </row>
    <row r="217" spans="1:6" ht="25.5" x14ac:dyDescent="0.25">
      <c r="A217" s="254"/>
      <c r="B217" s="23"/>
      <c r="C217" s="17" t="s">
        <v>7</v>
      </c>
      <c r="D217" s="103">
        <v>0</v>
      </c>
      <c r="E217" s="103"/>
      <c r="F217" s="102">
        <v>0</v>
      </c>
    </row>
    <row r="218" spans="1:6" ht="38.25" x14ac:dyDescent="0.25">
      <c r="A218" s="254"/>
      <c r="B218" s="23"/>
      <c r="C218" s="17" t="s">
        <v>8</v>
      </c>
      <c r="D218" s="163">
        <v>43932</v>
      </c>
      <c r="E218" s="163">
        <v>29632.054069999998</v>
      </c>
      <c r="F218" s="102">
        <f t="shared" ref="F218" si="6">E218/D218*100</f>
        <v>67.449818059728671</v>
      </c>
    </row>
    <row r="219" spans="1:6" ht="16.5" thickBot="1" x14ac:dyDescent="0.3">
      <c r="A219" s="255"/>
      <c r="B219" s="27"/>
      <c r="C219" s="18" t="s">
        <v>6</v>
      </c>
      <c r="D219" s="103">
        <v>0</v>
      </c>
      <c r="E219" s="103">
        <v>0</v>
      </c>
      <c r="F219" s="104">
        <v>0</v>
      </c>
    </row>
    <row r="220" spans="1:6" ht="16.5" thickBot="1" x14ac:dyDescent="0.3">
      <c r="A220" s="24"/>
      <c r="B220" s="25" t="s">
        <v>81</v>
      </c>
      <c r="C220" s="21"/>
      <c r="D220" s="98">
        <f>D216+D217+D218+D219</f>
        <v>43932</v>
      </c>
      <c r="E220" s="98">
        <f>E216+E217+E218+E219</f>
        <v>29632.054069999998</v>
      </c>
      <c r="F220" s="99">
        <f>E220/D220*100</f>
        <v>67.449818059728671</v>
      </c>
    </row>
    <row r="221" spans="1:6" ht="25.5" x14ac:dyDescent="0.25">
      <c r="A221" s="239" t="s">
        <v>40</v>
      </c>
      <c r="B221" s="236" t="s">
        <v>41</v>
      </c>
      <c r="C221" s="34" t="s">
        <v>5</v>
      </c>
      <c r="D221" s="35">
        <f>D226+D231+D236+D241+D246</f>
        <v>1317.3</v>
      </c>
      <c r="E221" s="35">
        <f>E226+E231+E236+E241+E246</f>
        <v>1116.7969000000001</v>
      </c>
      <c r="F221" s="102">
        <f>E221/D221*100</f>
        <v>84.779237834965471</v>
      </c>
    </row>
    <row r="222" spans="1:6" ht="25.5" x14ac:dyDescent="0.25">
      <c r="A222" s="240"/>
      <c r="B222" s="237"/>
      <c r="C222" s="28" t="s">
        <v>7</v>
      </c>
      <c r="D222" s="35">
        <f>D227+D232+D237+D242+D252+D247</f>
        <v>221012.2</v>
      </c>
      <c r="E222" s="35">
        <f>E227+E232+E237+E242+E252+E247</f>
        <v>78846.060620000004</v>
      </c>
      <c r="F222" s="102">
        <f>E222/D222*100</f>
        <v>35.674981118689374</v>
      </c>
    </row>
    <row r="223" spans="1:6" ht="38.25" x14ac:dyDescent="0.25">
      <c r="A223" s="240"/>
      <c r="B223" s="237"/>
      <c r="C223" s="28" t="s">
        <v>8</v>
      </c>
      <c r="D223" s="35">
        <f>D228+D233+D238+D243+D253+D248</f>
        <v>6517.41</v>
      </c>
      <c r="E223" s="35">
        <f>E228+E233+E238+E243+E253+E248</f>
        <v>5291.1501800000005</v>
      </c>
      <c r="F223" s="102">
        <f>E223/D223*100</f>
        <v>81.184859936692661</v>
      </c>
    </row>
    <row r="224" spans="1:6" ht="16.5" thickBot="1" x14ac:dyDescent="0.3">
      <c r="A224" s="241"/>
      <c r="B224" s="238"/>
      <c r="C224" s="29" t="s">
        <v>6</v>
      </c>
      <c r="D224" s="35">
        <f>D229+D234+D239+D244+D249</f>
        <v>24970.33</v>
      </c>
      <c r="E224" s="35">
        <f>E229+E234+E239+E244+E249</f>
        <v>4084.9247999999998</v>
      </c>
      <c r="F224" s="104">
        <f t="shared" ref="F224" si="7">E224/D224*100</f>
        <v>16.359114196728676</v>
      </c>
    </row>
    <row r="225" spans="1:6" ht="16.5" thickBot="1" x14ac:dyDescent="0.3">
      <c r="A225" s="30"/>
      <c r="B225" s="25" t="s">
        <v>79</v>
      </c>
      <c r="C225" s="31"/>
      <c r="D225" s="98">
        <f>SUM(D221:D224)</f>
        <v>253817.24</v>
      </c>
      <c r="E225" s="145">
        <f>SUM(E221:E224)</f>
        <v>89338.932499999995</v>
      </c>
      <c r="F225" s="146">
        <f>E225/D225*100</f>
        <v>35.198134098377245</v>
      </c>
    </row>
    <row r="226" spans="1:6" ht="25.5" x14ac:dyDescent="0.25">
      <c r="A226" s="233" t="s">
        <v>42</v>
      </c>
      <c r="B226" s="22" t="s">
        <v>153</v>
      </c>
      <c r="C226" s="15" t="s">
        <v>5</v>
      </c>
      <c r="D226" s="100">
        <v>0</v>
      </c>
      <c r="E226" s="100">
        <v>0</v>
      </c>
      <c r="F226" s="101">
        <v>0</v>
      </c>
    </row>
    <row r="227" spans="1:6" ht="25.5" x14ac:dyDescent="0.25">
      <c r="A227" s="233"/>
      <c r="B227" s="22"/>
      <c r="C227" s="17" t="s">
        <v>7</v>
      </c>
      <c r="D227" s="35">
        <v>0</v>
      </c>
      <c r="E227" s="35">
        <v>0</v>
      </c>
      <c r="F227" s="102">
        <v>0</v>
      </c>
    </row>
    <row r="228" spans="1:6" ht="38.25" x14ac:dyDescent="0.25">
      <c r="A228" s="233"/>
      <c r="B228" s="23"/>
      <c r="C228" s="17" t="s">
        <v>8</v>
      </c>
      <c r="D228" s="35">
        <v>0</v>
      </c>
      <c r="E228" s="35">
        <v>0</v>
      </c>
      <c r="F228" s="102">
        <v>0</v>
      </c>
    </row>
    <row r="229" spans="1:6" ht="16.5" thickBot="1" x14ac:dyDescent="0.3">
      <c r="A229" s="233"/>
      <c r="B229" s="23"/>
      <c r="C229" s="18" t="s">
        <v>6</v>
      </c>
      <c r="D229" s="103">
        <v>0</v>
      </c>
      <c r="E229" s="103">
        <v>0</v>
      </c>
      <c r="F229" s="104">
        <v>0</v>
      </c>
    </row>
    <row r="230" spans="1:6" ht="16.5" thickBot="1" x14ac:dyDescent="0.3">
      <c r="A230" s="24"/>
      <c r="B230" s="25" t="s">
        <v>81</v>
      </c>
      <c r="C230" s="21"/>
      <c r="D230" s="98">
        <f>SUM(D226:D229)</f>
        <v>0</v>
      </c>
      <c r="E230" s="145">
        <f>SUM(E226:E229)</f>
        <v>0</v>
      </c>
      <c r="F230" s="106">
        <v>0</v>
      </c>
    </row>
    <row r="231" spans="1:6" ht="25.5" x14ac:dyDescent="0.25">
      <c r="A231" s="232" t="s">
        <v>43</v>
      </c>
      <c r="B231" s="26" t="s">
        <v>47</v>
      </c>
      <c r="C231" s="15" t="s">
        <v>5</v>
      </c>
      <c r="D231" s="35">
        <v>1317.3</v>
      </c>
      <c r="E231" s="35">
        <v>1116.7969000000001</v>
      </c>
      <c r="F231" s="101">
        <f t="shared" ref="F231:F234" si="8">E231/D231*100</f>
        <v>84.779237834965471</v>
      </c>
    </row>
    <row r="232" spans="1:6" ht="25.5" x14ac:dyDescent="0.25">
      <c r="A232" s="233"/>
      <c r="B232" s="23"/>
      <c r="C232" s="17" t="s">
        <v>7</v>
      </c>
      <c r="D232" s="35">
        <v>6064.2</v>
      </c>
      <c r="E232" s="35">
        <v>5141.3501500000002</v>
      </c>
      <c r="F232" s="102">
        <f t="shared" si="8"/>
        <v>84.782001747963463</v>
      </c>
    </row>
    <row r="233" spans="1:6" ht="38.25" x14ac:dyDescent="0.25">
      <c r="A233" s="233"/>
      <c r="B233" s="23"/>
      <c r="C233" s="17" t="s">
        <v>8</v>
      </c>
      <c r="D233" s="35">
        <v>6367.41</v>
      </c>
      <c r="E233" s="35">
        <v>5141.3501500000002</v>
      </c>
      <c r="F233" s="102">
        <f t="shared" si="8"/>
        <v>80.74476356948901</v>
      </c>
    </row>
    <row r="234" spans="1:6" ht="16.5" thickBot="1" x14ac:dyDescent="0.3">
      <c r="A234" s="234"/>
      <c r="B234" s="27"/>
      <c r="C234" s="18" t="s">
        <v>6</v>
      </c>
      <c r="D234" s="35">
        <v>24970.33</v>
      </c>
      <c r="E234" s="35">
        <v>4084.9247999999998</v>
      </c>
      <c r="F234" s="102">
        <f t="shared" si="8"/>
        <v>16.359114196728676</v>
      </c>
    </row>
    <row r="235" spans="1:6" ht="16.5" thickBot="1" x14ac:dyDescent="0.3">
      <c r="A235" s="24"/>
      <c r="B235" s="25" t="s">
        <v>81</v>
      </c>
      <c r="C235" s="21"/>
      <c r="D235" s="98">
        <f>SUM(D231:D234)</f>
        <v>38719.240000000005</v>
      </c>
      <c r="E235" s="98">
        <f>SUM(E231:E234)</f>
        <v>15484.422000000002</v>
      </c>
      <c r="F235" s="99">
        <f t="shared" ref="F235" si="9">E235/D235*100</f>
        <v>39.991544255517411</v>
      </c>
    </row>
    <row r="236" spans="1:6" ht="45" x14ac:dyDescent="0.25">
      <c r="A236" s="232" t="s">
        <v>44</v>
      </c>
      <c r="B236" s="164" t="s">
        <v>53</v>
      </c>
      <c r="C236" s="15" t="s">
        <v>5</v>
      </c>
      <c r="D236" s="35">
        <v>0</v>
      </c>
      <c r="E236" s="35">
        <v>0</v>
      </c>
      <c r="F236" s="102">
        <v>0</v>
      </c>
    </row>
    <row r="237" spans="1:6" ht="25.5" x14ac:dyDescent="0.25">
      <c r="A237" s="233"/>
      <c r="B237" s="23"/>
      <c r="C237" s="17" t="s">
        <v>7</v>
      </c>
      <c r="D237" s="35">
        <v>200117</v>
      </c>
      <c r="E237" s="35">
        <v>58874.5075</v>
      </c>
      <c r="F237" s="102">
        <f>E237/D237*100</f>
        <v>29.420043024830473</v>
      </c>
    </row>
    <row r="238" spans="1:6" ht="38.25" x14ac:dyDescent="0.25">
      <c r="A238" s="233"/>
      <c r="B238" s="23"/>
      <c r="C238" s="17" t="s">
        <v>8</v>
      </c>
      <c r="D238" s="165">
        <v>0</v>
      </c>
      <c r="E238" s="165">
        <v>0</v>
      </c>
      <c r="F238" s="102">
        <v>0</v>
      </c>
    </row>
    <row r="239" spans="1:6" ht="16.5" thickBot="1" x14ac:dyDescent="0.3">
      <c r="A239" s="234"/>
      <c r="B239" s="27"/>
      <c r="C239" s="18" t="s">
        <v>6</v>
      </c>
      <c r="D239" s="35">
        <v>0</v>
      </c>
      <c r="E239" s="35">
        <v>0</v>
      </c>
      <c r="F239" s="102">
        <v>0</v>
      </c>
    </row>
    <row r="240" spans="1:6" ht="16.5" thickBot="1" x14ac:dyDescent="0.3">
      <c r="A240" s="24"/>
      <c r="B240" s="25" t="s">
        <v>81</v>
      </c>
      <c r="C240" s="21"/>
      <c r="D240" s="98">
        <f>SUM(D236:D239)</f>
        <v>200117</v>
      </c>
      <c r="E240" s="145">
        <f>SUM(E236:E239)</f>
        <v>58874.5075</v>
      </c>
      <c r="F240" s="106">
        <f t="shared" ref="F240" si="10">E240/D240*100</f>
        <v>29.420043024830473</v>
      </c>
    </row>
    <row r="241" spans="1:6" ht="25.5" x14ac:dyDescent="0.25">
      <c r="A241" s="232" t="s">
        <v>45</v>
      </c>
      <c r="B241" s="26" t="s">
        <v>54</v>
      </c>
      <c r="C241" s="15" t="s">
        <v>5</v>
      </c>
      <c r="D241" s="35">
        <v>0</v>
      </c>
      <c r="E241" s="35">
        <v>0</v>
      </c>
      <c r="F241" s="102">
        <v>0</v>
      </c>
    </row>
    <row r="242" spans="1:6" ht="25.5" x14ac:dyDescent="0.25">
      <c r="A242" s="233"/>
      <c r="B242" s="23"/>
      <c r="C242" s="17" t="s">
        <v>7</v>
      </c>
      <c r="D242" s="35">
        <v>0</v>
      </c>
      <c r="E242" s="35">
        <v>0</v>
      </c>
      <c r="F242" s="102">
        <v>0</v>
      </c>
    </row>
    <row r="243" spans="1:6" ht="38.25" x14ac:dyDescent="0.25">
      <c r="A243" s="233"/>
      <c r="B243" s="23"/>
      <c r="C243" s="17" t="s">
        <v>8</v>
      </c>
      <c r="D243" s="35">
        <v>0</v>
      </c>
      <c r="E243" s="35">
        <v>0</v>
      </c>
      <c r="F243" s="102">
        <v>0</v>
      </c>
    </row>
    <row r="244" spans="1:6" ht="16.5" thickBot="1" x14ac:dyDescent="0.3">
      <c r="A244" s="234"/>
      <c r="B244" s="27"/>
      <c r="C244" s="18" t="s">
        <v>6</v>
      </c>
      <c r="D244" s="35">
        <v>0</v>
      </c>
      <c r="E244" s="35">
        <v>0</v>
      </c>
      <c r="F244" s="102">
        <v>0</v>
      </c>
    </row>
    <row r="245" spans="1:6" ht="16.5" thickBot="1" x14ac:dyDescent="0.3">
      <c r="A245" s="24"/>
      <c r="B245" s="25" t="s">
        <v>81</v>
      </c>
      <c r="C245" s="21"/>
      <c r="D245" s="98">
        <f>SUM(D241:D244)</f>
        <v>0</v>
      </c>
      <c r="E245" s="98">
        <f>SUM(E241:E244)</f>
        <v>0</v>
      </c>
      <c r="F245" s="99">
        <v>0</v>
      </c>
    </row>
    <row r="246" spans="1:6" ht="30" x14ac:dyDescent="0.25">
      <c r="A246" s="233" t="s">
        <v>46</v>
      </c>
      <c r="B246" s="164" t="s">
        <v>233</v>
      </c>
      <c r="C246" s="15" t="s">
        <v>5</v>
      </c>
      <c r="D246" s="35">
        <v>0</v>
      </c>
      <c r="E246" s="35">
        <v>0</v>
      </c>
      <c r="F246" s="140">
        <v>0</v>
      </c>
    </row>
    <row r="247" spans="1:6" ht="25.5" x14ac:dyDescent="0.25">
      <c r="A247" s="233"/>
      <c r="B247" s="23"/>
      <c r="C247" s="17" t="s">
        <v>7</v>
      </c>
      <c r="D247" s="35">
        <v>0</v>
      </c>
      <c r="E247" s="35">
        <v>0</v>
      </c>
      <c r="F247" s="102">
        <v>0</v>
      </c>
    </row>
    <row r="248" spans="1:6" ht="38.25" x14ac:dyDescent="0.25">
      <c r="A248" s="233"/>
      <c r="B248" s="23"/>
      <c r="C248" s="17" t="s">
        <v>8</v>
      </c>
      <c r="D248" s="35">
        <v>0</v>
      </c>
      <c r="E248" s="35">
        <v>0</v>
      </c>
      <c r="F248" s="102">
        <v>0</v>
      </c>
    </row>
    <row r="249" spans="1:6" ht="16.5" thickBot="1" x14ac:dyDescent="0.3">
      <c r="A249" s="234"/>
      <c r="B249" s="27"/>
      <c r="C249" s="18" t="s">
        <v>6</v>
      </c>
      <c r="D249" s="35">
        <v>0</v>
      </c>
      <c r="E249" s="35">
        <v>0</v>
      </c>
      <c r="F249" s="102">
        <v>0</v>
      </c>
    </row>
    <row r="250" spans="1:6" ht="16.5" thickBot="1" x14ac:dyDescent="0.3">
      <c r="A250" s="19"/>
      <c r="B250" s="166" t="s">
        <v>81</v>
      </c>
      <c r="C250" s="167"/>
      <c r="D250" s="98">
        <f>SUM(D246:D249)</f>
        <v>0</v>
      </c>
      <c r="E250" s="98">
        <f>SUM(E246:E249)</f>
        <v>0</v>
      </c>
      <c r="F250" s="99">
        <v>0</v>
      </c>
    </row>
    <row r="251" spans="1:6" ht="30" x14ac:dyDescent="0.25">
      <c r="A251" s="40"/>
      <c r="B251" s="26" t="s">
        <v>145</v>
      </c>
      <c r="C251" s="109" t="s">
        <v>5</v>
      </c>
      <c r="D251" s="110">
        <v>0</v>
      </c>
      <c r="E251" s="110">
        <v>0</v>
      </c>
      <c r="F251" s="150">
        <v>0</v>
      </c>
    </row>
    <row r="252" spans="1:6" ht="25.5" x14ac:dyDescent="0.25">
      <c r="A252" s="40" t="s">
        <v>166</v>
      </c>
      <c r="B252" s="23"/>
      <c r="C252" s="17" t="s">
        <v>7</v>
      </c>
      <c r="D252" s="35">
        <v>14831</v>
      </c>
      <c r="E252" s="35">
        <v>14830.20297</v>
      </c>
      <c r="F252" s="102">
        <f>E252/D252*100</f>
        <v>99.994625918683838</v>
      </c>
    </row>
    <row r="253" spans="1:6" ht="38.25" x14ac:dyDescent="0.25">
      <c r="A253" s="40"/>
      <c r="B253" s="168"/>
      <c r="C253" s="17" t="s">
        <v>8</v>
      </c>
      <c r="D253" s="35">
        <v>150</v>
      </c>
      <c r="E253" s="35">
        <v>149.80002999999999</v>
      </c>
      <c r="F253" s="102">
        <f>E253/D253*100</f>
        <v>99.866686666666666</v>
      </c>
    </row>
    <row r="254" spans="1:6" ht="16.5" thickBot="1" x14ac:dyDescent="0.3">
      <c r="A254" s="40"/>
      <c r="B254" s="168"/>
      <c r="C254" s="18" t="s">
        <v>6</v>
      </c>
      <c r="D254" s="103">
        <v>0</v>
      </c>
      <c r="E254" s="114">
        <v>0</v>
      </c>
      <c r="F254" s="153">
        <v>0</v>
      </c>
    </row>
    <row r="255" spans="1:6" ht="16.5" thickBot="1" x14ac:dyDescent="0.3">
      <c r="A255" s="169"/>
      <c r="B255" s="170" t="s">
        <v>81</v>
      </c>
      <c r="C255" s="139"/>
      <c r="D255" s="106">
        <f>SUM(D251:D254)</f>
        <v>14981</v>
      </c>
      <c r="E255" s="171">
        <f>SUM(E251:E254)</f>
        <v>14980.003000000001</v>
      </c>
      <c r="F255" s="99">
        <v>0</v>
      </c>
    </row>
    <row r="256" spans="1:6" ht="30" customHeight="1" x14ac:dyDescent="0.25">
      <c r="A256" s="229" t="s">
        <v>416</v>
      </c>
      <c r="B256" s="256" t="s">
        <v>617</v>
      </c>
      <c r="C256" s="172" t="s">
        <v>5</v>
      </c>
      <c r="D256" s="110">
        <v>0</v>
      </c>
      <c r="E256" s="110">
        <v>0</v>
      </c>
      <c r="F256" s="150">
        <v>0</v>
      </c>
    </row>
    <row r="257" spans="1:6" ht="25.5" x14ac:dyDescent="0.25">
      <c r="A257" s="229"/>
      <c r="B257" s="256"/>
      <c r="C257" s="173" t="s">
        <v>7</v>
      </c>
      <c r="D257" s="35">
        <v>0</v>
      </c>
      <c r="E257" s="35">
        <v>0</v>
      </c>
      <c r="F257" s="123">
        <v>0</v>
      </c>
    </row>
    <row r="258" spans="1:6" ht="38.25" x14ac:dyDescent="0.25">
      <c r="A258" s="229"/>
      <c r="B258" s="256"/>
      <c r="C258" s="173" t="s">
        <v>8</v>
      </c>
      <c r="D258" s="35">
        <v>0</v>
      </c>
      <c r="E258" s="35">
        <v>0</v>
      </c>
      <c r="F258" s="123">
        <v>0</v>
      </c>
    </row>
    <row r="259" spans="1:6" ht="16.5" thickBot="1" x14ac:dyDescent="0.3">
      <c r="A259" s="229"/>
      <c r="B259" s="151"/>
      <c r="C259" s="174" t="s">
        <v>6</v>
      </c>
      <c r="D259" s="103">
        <v>0</v>
      </c>
      <c r="E259" s="114">
        <v>0</v>
      </c>
      <c r="F259" s="153">
        <v>0</v>
      </c>
    </row>
    <row r="260" spans="1:6" ht="16.5" thickBot="1" x14ac:dyDescent="0.3">
      <c r="A260" s="169"/>
      <c r="B260" s="170" t="s">
        <v>81</v>
      </c>
      <c r="C260" s="167"/>
      <c r="D260" s="106">
        <f>SUM(D256:D259)</f>
        <v>0</v>
      </c>
      <c r="E260" s="171">
        <f>SUM(E256:E259)</f>
        <v>0</v>
      </c>
      <c r="F260" s="99">
        <v>0</v>
      </c>
    </row>
    <row r="261" spans="1:6" ht="25.5" x14ac:dyDescent="0.25">
      <c r="A261" s="240" t="s">
        <v>55</v>
      </c>
      <c r="B261" s="237" t="s">
        <v>380</v>
      </c>
      <c r="C261" s="33" t="s">
        <v>5</v>
      </c>
      <c r="D261" s="100">
        <f>D266+D271+D276+D281+D286+D291</f>
        <v>0</v>
      </c>
      <c r="E261" s="100">
        <f>E266+E271+E276+E281+E286+E291</f>
        <v>0</v>
      </c>
      <c r="F261" s="101">
        <v>0</v>
      </c>
    </row>
    <row r="262" spans="1:6" ht="25.5" x14ac:dyDescent="0.25">
      <c r="A262" s="240"/>
      <c r="B262" s="237"/>
      <c r="C262" s="28" t="s">
        <v>7</v>
      </c>
      <c r="D262" s="35">
        <f t="shared" ref="D262:E264" si="11">D267+D272+D277+D282+D287+D292</f>
        <v>1732901.22</v>
      </c>
      <c r="E262" s="35">
        <f t="shared" si="11"/>
        <v>0</v>
      </c>
      <c r="F262" s="102">
        <f>E262/D262*100</f>
        <v>0</v>
      </c>
    </row>
    <row r="263" spans="1:6" ht="38.25" x14ac:dyDescent="0.25">
      <c r="A263" s="240"/>
      <c r="B263" s="237"/>
      <c r="C263" s="28" t="s">
        <v>8</v>
      </c>
      <c r="D263" s="35">
        <f t="shared" si="11"/>
        <v>415748.15542999998</v>
      </c>
      <c r="E263" s="35">
        <f t="shared" si="11"/>
        <v>29638.408930000001</v>
      </c>
      <c r="F263" s="102">
        <f>E263/D263*100</f>
        <v>7.1289333561433574</v>
      </c>
    </row>
    <row r="264" spans="1:6" ht="16.5" thickBot="1" x14ac:dyDescent="0.3">
      <c r="A264" s="241"/>
      <c r="B264" s="238"/>
      <c r="C264" s="29" t="s">
        <v>6</v>
      </c>
      <c r="D264" s="35">
        <f t="shared" si="11"/>
        <v>500</v>
      </c>
      <c r="E264" s="35">
        <f t="shared" si="11"/>
        <v>0</v>
      </c>
      <c r="F264" s="104">
        <v>0</v>
      </c>
    </row>
    <row r="265" spans="1:6" ht="16.5" thickBot="1" x14ac:dyDescent="0.3">
      <c r="A265" s="30"/>
      <c r="B265" s="25" t="s">
        <v>79</v>
      </c>
      <c r="C265" s="31"/>
      <c r="D265" s="98">
        <f>SUM(D261:D264)</f>
        <v>2149149.37543</v>
      </c>
      <c r="E265" s="145">
        <f>SUM(E261:E264)</f>
        <v>29638.408930000001</v>
      </c>
      <c r="F265" s="175">
        <f t="shared" ref="F265" si="12">E265/D265*100</f>
        <v>1.3790762647231058</v>
      </c>
    </row>
    <row r="266" spans="1:6" ht="25.5" x14ac:dyDescent="0.25">
      <c r="A266" s="232" t="s">
        <v>56</v>
      </c>
      <c r="B266" s="22" t="s">
        <v>69</v>
      </c>
      <c r="C266" s="15" t="s">
        <v>5</v>
      </c>
      <c r="D266" s="100">
        <v>0</v>
      </c>
      <c r="E266" s="100">
        <v>0</v>
      </c>
      <c r="F266" s="101">
        <v>0</v>
      </c>
    </row>
    <row r="267" spans="1:6" ht="25.5" x14ac:dyDescent="0.25">
      <c r="A267" s="233"/>
      <c r="B267" s="22"/>
      <c r="C267" s="17" t="s">
        <v>7</v>
      </c>
      <c r="D267" s="35">
        <v>0</v>
      </c>
      <c r="E267" s="35">
        <v>0</v>
      </c>
      <c r="F267" s="102">
        <v>0</v>
      </c>
    </row>
    <row r="268" spans="1:6" ht="38.25" x14ac:dyDescent="0.25">
      <c r="A268" s="233"/>
      <c r="B268" s="23"/>
      <c r="C268" s="17" t="s">
        <v>8</v>
      </c>
      <c r="D268" s="35">
        <v>2500</v>
      </c>
      <c r="E268" s="35">
        <v>0</v>
      </c>
      <c r="F268" s="102">
        <f>E268/D268*100</f>
        <v>0</v>
      </c>
    </row>
    <row r="269" spans="1:6" ht="16.5" thickBot="1" x14ac:dyDescent="0.3">
      <c r="A269" s="233"/>
      <c r="B269" s="23"/>
      <c r="C269" s="18" t="s">
        <v>6</v>
      </c>
      <c r="D269" s="103">
        <v>0</v>
      </c>
      <c r="E269" s="103">
        <v>0</v>
      </c>
      <c r="F269" s="104">
        <v>0</v>
      </c>
    </row>
    <row r="270" spans="1:6" ht="16.5" thickBot="1" x14ac:dyDescent="0.3">
      <c r="A270" s="24"/>
      <c r="B270" s="25" t="s">
        <v>81</v>
      </c>
      <c r="C270" s="21"/>
      <c r="D270" s="98">
        <f>SUM(D266:D269)</f>
        <v>2500</v>
      </c>
      <c r="E270" s="145">
        <f>SUM(E266:E269)</f>
        <v>0</v>
      </c>
      <c r="F270" s="106">
        <f>E270/D270*100</f>
        <v>0</v>
      </c>
    </row>
    <row r="271" spans="1:6" ht="25.5" x14ac:dyDescent="0.25">
      <c r="A271" s="232" t="s">
        <v>57</v>
      </c>
      <c r="B271" s="26" t="s">
        <v>75</v>
      </c>
      <c r="C271" s="15" t="s">
        <v>5</v>
      </c>
      <c r="D271" s="35">
        <v>0</v>
      </c>
      <c r="E271" s="35">
        <v>0</v>
      </c>
      <c r="F271" s="101">
        <v>0</v>
      </c>
    </row>
    <row r="272" spans="1:6" ht="25.5" x14ac:dyDescent="0.25">
      <c r="A272" s="233"/>
      <c r="B272" s="23"/>
      <c r="C272" s="17" t="s">
        <v>7</v>
      </c>
      <c r="D272" s="35">
        <v>0</v>
      </c>
      <c r="E272" s="35">
        <v>0</v>
      </c>
      <c r="F272" s="102">
        <v>0</v>
      </c>
    </row>
    <row r="273" spans="1:6" ht="38.25" x14ac:dyDescent="0.25">
      <c r="A273" s="233"/>
      <c r="B273" s="23"/>
      <c r="C273" s="17" t="s">
        <v>8</v>
      </c>
      <c r="D273" s="35">
        <v>188500</v>
      </c>
      <c r="E273" s="35">
        <v>0</v>
      </c>
      <c r="F273" s="102">
        <v>0</v>
      </c>
    </row>
    <row r="274" spans="1:6" ht="16.5" thickBot="1" x14ac:dyDescent="0.3">
      <c r="A274" s="234"/>
      <c r="B274" s="27"/>
      <c r="C274" s="18" t="s">
        <v>6</v>
      </c>
      <c r="D274" s="103">
        <v>0</v>
      </c>
      <c r="E274" s="103">
        <v>0</v>
      </c>
      <c r="F274" s="104">
        <v>0</v>
      </c>
    </row>
    <row r="275" spans="1:6" ht="16.5" thickBot="1" x14ac:dyDescent="0.3">
      <c r="A275" s="24"/>
      <c r="B275" s="25" t="s">
        <v>81</v>
      </c>
      <c r="C275" s="21"/>
      <c r="D275" s="98">
        <f>SUM(D271:D274)</f>
        <v>188500</v>
      </c>
      <c r="E275" s="98">
        <f>SUM(E271:E274)</f>
        <v>0</v>
      </c>
      <c r="F275" s="99">
        <v>0</v>
      </c>
    </row>
    <row r="276" spans="1:6" ht="25.5" x14ac:dyDescent="0.25">
      <c r="A276" s="232" t="s">
        <v>58</v>
      </c>
      <c r="B276" s="26" t="s">
        <v>381</v>
      </c>
      <c r="C276" s="15" t="s">
        <v>5</v>
      </c>
      <c r="D276" s="35">
        <v>0</v>
      </c>
      <c r="E276" s="35">
        <v>0</v>
      </c>
      <c r="F276" s="102">
        <v>0</v>
      </c>
    </row>
    <row r="277" spans="1:6" ht="25.5" x14ac:dyDescent="0.25">
      <c r="A277" s="233"/>
      <c r="B277" s="23"/>
      <c r="C277" s="17" t="s">
        <v>7</v>
      </c>
      <c r="D277" s="35">
        <v>1732901.22</v>
      </c>
      <c r="E277" s="35">
        <v>0</v>
      </c>
      <c r="F277" s="102">
        <f>E277/D277*100</f>
        <v>0</v>
      </c>
    </row>
    <row r="278" spans="1:6" ht="38.25" x14ac:dyDescent="0.25">
      <c r="A278" s="233"/>
      <c r="B278" s="23"/>
      <c r="C278" s="17" t="s">
        <v>8</v>
      </c>
      <c r="D278" s="35">
        <v>146317.27142999999</v>
      </c>
      <c r="E278" s="35">
        <v>0</v>
      </c>
      <c r="F278" s="102">
        <f>E278/D278*100</f>
        <v>0</v>
      </c>
    </row>
    <row r="279" spans="1:6" ht="16.5" thickBot="1" x14ac:dyDescent="0.3">
      <c r="A279" s="234"/>
      <c r="B279" s="27"/>
      <c r="C279" s="18" t="s">
        <v>6</v>
      </c>
      <c r="D279" s="35">
        <v>0</v>
      </c>
      <c r="E279" s="35">
        <v>0</v>
      </c>
      <c r="F279" s="102">
        <v>0</v>
      </c>
    </row>
    <row r="280" spans="1:6" ht="16.5" thickBot="1" x14ac:dyDescent="0.3">
      <c r="A280" s="24"/>
      <c r="B280" s="25" t="s">
        <v>81</v>
      </c>
      <c r="C280" s="21"/>
      <c r="D280" s="98">
        <f>SUM(D276:D279)</f>
        <v>1879218.4914299999</v>
      </c>
      <c r="E280" s="98">
        <f>SUM(E276:E279)</f>
        <v>0</v>
      </c>
      <c r="F280" s="99">
        <f>E280/D280*100</f>
        <v>0</v>
      </c>
    </row>
    <row r="281" spans="1:6" ht="30" x14ac:dyDescent="0.25">
      <c r="A281" s="232" t="s">
        <v>382</v>
      </c>
      <c r="B281" s="26" t="s">
        <v>70</v>
      </c>
      <c r="C281" s="15" t="s">
        <v>5</v>
      </c>
      <c r="D281" s="35">
        <v>0</v>
      </c>
      <c r="E281" s="35">
        <v>0</v>
      </c>
      <c r="F281" s="102">
        <v>0</v>
      </c>
    </row>
    <row r="282" spans="1:6" ht="25.5" x14ac:dyDescent="0.25">
      <c r="A282" s="233"/>
      <c r="B282" s="23"/>
      <c r="C282" s="17" t="s">
        <v>7</v>
      </c>
      <c r="D282" s="35">
        <v>0</v>
      </c>
      <c r="E282" s="35">
        <v>0</v>
      </c>
      <c r="F282" s="102">
        <v>0</v>
      </c>
    </row>
    <row r="283" spans="1:6" ht="38.25" x14ac:dyDescent="0.25">
      <c r="A283" s="233"/>
      <c r="B283" s="23"/>
      <c r="C283" s="17" t="s">
        <v>8</v>
      </c>
      <c r="D283" s="35">
        <v>8050.884</v>
      </c>
      <c r="E283" s="35">
        <v>27.5</v>
      </c>
      <c r="F283" s="102">
        <f>E283/D283*100</f>
        <v>0.341577396966594</v>
      </c>
    </row>
    <row r="284" spans="1:6" ht="16.5" thickBot="1" x14ac:dyDescent="0.3">
      <c r="A284" s="234"/>
      <c r="B284" s="27"/>
      <c r="C284" s="18" t="s">
        <v>6</v>
      </c>
      <c r="D284" s="35">
        <v>500</v>
      </c>
      <c r="E284" s="35">
        <v>0</v>
      </c>
      <c r="F284" s="104">
        <f t="shared" ref="F284:F285" si="13">E284/D284*100</f>
        <v>0</v>
      </c>
    </row>
    <row r="285" spans="1:6" ht="16.5" thickBot="1" x14ac:dyDescent="0.3">
      <c r="A285" s="24"/>
      <c r="B285" s="25" t="s">
        <v>81</v>
      </c>
      <c r="C285" s="21"/>
      <c r="D285" s="98">
        <f>SUM(D281:D284)</f>
        <v>8550.884</v>
      </c>
      <c r="E285" s="145">
        <f>SUM(E281:E284)</f>
        <v>27.5</v>
      </c>
      <c r="F285" s="106">
        <f t="shared" si="13"/>
        <v>0.32160417566183802</v>
      </c>
    </row>
    <row r="286" spans="1:6" ht="25.5" x14ac:dyDescent="0.25">
      <c r="A286" s="233" t="s">
        <v>384</v>
      </c>
      <c r="B286" s="26" t="s">
        <v>23</v>
      </c>
      <c r="C286" s="15" t="s">
        <v>5</v>
      </c>
      <c r="D286" s="100">
        <v>0</v>
      </c>
      <c r="E286" s="100">
        <v>0</v>
      </c>
      <c r="F286" s="101">
        <v>0</v>
      </c>
    </row>
    <row r="287" spans="1:6" ht="25.5" x14ac:dyDescent="0.25">
      <c r="A287" s="233"/>
      <c r="B287" s="23"/>
      <c r="C287" s="17" t="s">
        <v>7</v>
      </c>
      <c r="D287" s="35">
        <v>0</v>
      </c>
      <c r="E287" s="35">
        <v>0</v>
      </c>
      <c r="F287" s="102">
        <v>0</v>
      </c>
    </row>
    <row r="288" spans="1:6" ht="38.25" x14ac:dyDescent="0.25">
      <c r="A288" s="233"/>
      <c r="B288" s="23"/>
      <c r="C288" s="17" t="s">
        <v>8</v>
      </c>
      <c r="D288" s="35">
        <v>70380</v>
      </c>
      <c r="E288" s="35">
        <v>29610.908930000001</v>
      </c>
      <c r="F288" s="102">
        <f>E288/D288*100</f>
        <v>42.072902713839163</v>
      </c>
    </row>
    <row r="289" spans="1:6" ht="16.5" thickBot="1" x14ac:dyDescent="0.3">
      <c r="A289" s="234"/>
      <c r="B289" s="27"/>
      <c r="C289" s="18" t="s">
        <v>6</v>
      </c>
      <c r="D289" s="100">
        <v>0</v>
      </c>
      <c r="E289" s="100">
        <v>0</v>
      </c>
      <c r="F289" s="101">
        <v>0</v>
      </c>
    </row>
    <row r="290" spans="1:6" ht="16.5" thickBot="1" x14ac:dyDescent="0.3">
      <c r="A290" s="24"/>
      <c r="B290" s="25" t="s">
        <v>81</v>
      </c>
      <c r="C290" s="21"/>
      <c r="D290" s="98">
        <f>SUM(D286:D289)</f>
        <v>70380</v>
      </c>
      <c r="E290" s="145">
        <f>SUM(E286:E289)</f>
        <v>29610.908930000001</v>
      </c>
      <c r="F290" s="106">
        <f t="shared" ref="F290" si="14">E290/D290*100</f>
        <v>42.072902713839163</v>
      </c>
    </row>
    <row r="291" spans="1:6" ht="30" x14ac:dyDescent="0.25">
      <c r="A291" s="232" t="s">
        <v>383</v>
      </c>
      <c r="B291" s="14" t="s">
        <v>385</v>
      </c>
      <c r="C291" s="15" t="s">
        <v>5</v>
      </c>
      <c r="D291" s="100">
        <v>0</v>
      </c>
      <c r="E291" s="100">
        <v>0</v>
      </c>
      <c r="F291" s="101">
        <v>0</v>
      </c>
    </row>
    <row r="292" spans="1:6" ht="25.5" x14ac:dyDescent="0.25">
      <c r="A292" s="233"/>
      <c r="B292" s="16"/>
      <c r="C292" s="17" t="s">
        <v>7</v>
      </c>
      <c r="D292" s="35">
        <v>0</v>
      </c>
      <c r="E292" s="35">
        <v>0</v>
      </c>
      <c r="F292" s="102">
        <v>0</v>
      </c>
    </row>
    <row r="293" spans="1:6" ht="38.25" x14ac:dyDescent="0.25">
      <c r="A293" s="233"/>
      <c r="B293" s="16"/>
      <c r="C293" s="17" t="s">
        <v>8</v>
      </c>
      <c r="D293" s="35">
        <v>0</v>
      </c>
      <c r="E293" s="35">
        <v>0</v>
      </c>
      <c r="F293" s="102">
        <v>0</v>
      </c>
    </row>
    <row r="294" spans="1:6" ht="16.5" thickBot="1" x14ac:dyDescent="0.3">
      <c r="A294" s="233"/>
      <c r="B294" s="16"/>
      <c r="C294" s="18" t="s">
        <v>6</v>
      </c>
      <c r="D294" s="103">
        <v>0</v>
      </c>
      <c r="E294" s="103">
        <v>0</v>
      </c>
      <c r="F294" s="104">
        <v>0</v>
      </c>
    </row>
    <row r="295" spans="1:6" ht="16.5" thickBot="1" x14ac:dyDescent="0.3">
      <c r="A295" s="19"/>
      <c r="B295" s="20" t="s">
        <v>81</v>
      </c>
      <c r="C295" s="21"/>
      <c r="D295" s="98">
        <f>SUM(D291:D294)</f>
        <v>0</v>
      </c>
      <c r="E295" s="145">
        <f>SUM(E291:E294)</f>
        <v>0</v>
      </c>
      <c r="F295" s="106">
        <v>0</v>
      </c>
    </row>
    <row r="296" spans="1:6" ht="25.5" x14ac:dyDescent="0.25">
      <c r="A296" s="239" t="s">
        <v>59</v>
      </c>
      <c r="B296" s="236" t="s">
        <v>97</v>
      </c>
      <c r="C296" s="34" t="s">
        <v>5</v>
      </c>
      <c r="D296" s="110">
        <v>0</v>
      </c>
      <c r="E296" s="110">
        <v>0</v>
      </c>
      <c r="F296" s="111">
        <v>0</v>
      </c>
    </row>
    <row r="297" spans="1:6" ht="25.5" x14ac:dyDescent="0.25">
      <c r="A297" s="240"/>
      <c r="B297" s="237"/>
      <c r="C297" s="28" t="s">
        <v>7</v>
      </c>
      <c r="D297" s="176">
        <v>0</v>
      </c>
      <c r="E297" s="35">
        <v>0</v>
      </c>
      <c r="F297" s="102">
        <v>0</v>
      </c>
    </row>
    <row r="298" spans="1:6" ht="38.25" x14ac:dyDescent="0.25">
      <c r="A298" s="240"/>
      <c r="B298" s="237"/>
      <c r="C298" s="28" t="s">
        <v>8</v>
      </c>
      <c r="D298" s="35">
        <f>D303+D313+D318+D308</f>
        <v>8000</v>
      </c>
      <c r="E298" s="35">
        <f>E303+E313+E318+E308</f>
        <v>0</v>
      </c>
      <c r="F298" s="102">
        <f>E298/D298*100</f>
        <v>0</v>
      </c>
    </row>
    <row r="299" spans="1:6" ht="16.5" thickBot="1" x14ac:dyDescent="0.3">
      <c r="A299" s="241"/>
      <c r="B299" s="238"/>
      <c r="C299" s="29" t="s">
        <v>6</v>
      </c>
      <c r="D299" s="35">
        <f>D304+D314+D319+D309</f>
        <v>305000</v>
      </c>
      <c r="E299" s="35">
        <f>E304+E314+E319+E309</f>
        <v>259000</v>
      </c>
      <c r="F299" s="104">
        <f>E299/D299*100</f>
        <v>84.918032786885249</v>
      </c>
    </row>
    <row r="300" spans="1:6" ht="16.5" thickBot="1" x14ac:dyDescent="0.3">
      <c r="A300" s="30"/>
      <c r="B300" s="25" t="s">
        <v>79</v>
      </c>
      <c r="C300" s="31"/>
      <c r="D300" s="98">
        <f>SUM(D296:D299)</f>
        <v>313000</v>
      </c>
      <c r="E300" s="145">
        <f>SUM(E296:E299)</f>
        <v>259000</v>
      </c>
      <c r="F300" s="106">
        <f>E300/D300*100</f>
        <v>82.74760383386581</v>
      </c>
    </row>
    <row r="301" spans="1:6" ht="25.5" x14ac:dyDescent="0.25">
      <c r="A301" s="233" t="s">
        <v>60</v>
      </c>
      <c r="B301" s="22" t="s">
        <v>98</v>
      </c>
      <c r="C301" s="15" t="s">
        <v>5</v>
      </c>
      <c r="D301" s="100">
        <v>0</v>
      </c>
      <c r="E301" s="100">
        <v>0</v>
      </c>
      <c r="F301" s="101">
        <v>0</v>
      </c>
    </row>
    <row r="302" spans="1:6" ht="25.5" x14ac:dyDescent="0.25">
      <c r="A302" s="233"/>
      <c r="B302" s="22"/>
      <c r="C302" s="17" t="s">
        <v>7</v>
      </c>
      <c r="D302" s="35">
        <v>0</v>
      </c>
      <c r="E302" s="35">
        <v>0</v>
      </c>
      <c r="F302" s="102">
        <v>0</v>
      </c>
    </row>
    <row r="303" spans="1:6" ht="38.25" x14ac:dyDescent="0.25">
      <c r="A303" s="233"/>
      <c r="B303" s="23"/>
      <c r="C303" s="17" t="s">
        <v>8</v>
      </c>
      <c r="D303" s="35">
        <v>1000</v>
      </c>
      <c r="E303" s="35">
        <v>0</v>
      </c>
      <c r="F303" s="102">
        <v>0</v>
      </c>
    </row>
    <row r="304" spans="1:6" ht="16.5" thickBot="1" x14ac:dyDescent="0.3">
      <c r="A304" s="233"/>
      <c r="B304" s="23"/>
      <c r="C304" s="18" t="s">
        <v>6</v>
      </c>
      <c r="D304" s="103">
        <v>0</v>
      </c>
      <c r="E304" s="103">
        <v>0</v>
      </c>
      <c r="F304" s="104">
        <v>0</v>
      </c>
    </row>
    <row r="305" spans="1:6" ht="16.5" thickBot="1" x14ac:dyDescent="0.3">
      <c r="A305" s="24"/>
      <c r="B305" s="25" t="s">
        <v>81</v>
      </c>
      <c r="C305" s="21"/>
      <c r="D305" s="98">
        <f>SUM(D301:D304)</f>
        <v>1000</v>
      </c>
      <c r="E305" s="98">
        <f>SUM(E301:E304)</f>
        <v>0</v>
      </c>
      <c r="F305" s="99">
        <v>0</v>
      </c>
    </row>
    <row r="306" spans="1:6" ht="25.5" x14ac:dyDescent="0.25">
      <c r="A306" s="232" t="s">
        <v>61</v>
      </c>
      <c r="B306" s="26" t="s">
        <v>64</v>
      </c>
      <c r="C306" s="15" t="s">
        <v>5</v>
      </c>
      <c r="D306" s="35">
        <v>0</v>
      </c>
      <c r="E306" s="35">
        <v>0</v>
      </c>
      <c r="F306" s="102">
        <v>0</v>
      </c>
    </row>
    <row r="307" spans="1:6" ht="25.5" x14ac:dyDescent="0.25">
      <c r="A307" s="233"/>
      <c r="B307" s="23"/>
      <c r="C307" s="17" t="s">
        <v>7</v>
      </c>
      <c r="D307" s="35">
        <v>0</v>
      </c>
      <c r="E307" s="35">
        <v>0</v>
      </c>
      <c r="F307" s="102">
        <v>0</v>
      </c>
    </row>
    <row r="308" spans="1:6" ht="38.25" x14ac:dyDescent="0.25">
      <c r="A308" s="233"/>
      <c r="B308" s="23"/>
      <c r="C308" s="17" t="s">
        <v>8</v>
      </c>
      <c r="D308" s="35">
        <v>0</v>
      </c>
      <c r="E308" s="35">
        <v>0</v>
      </c>
      <c r="F308" s="102">
        <v>0</v>
      </c>
    </row>
    <row r="309" spans="1:6" ht="16.5" thickBot="1" x14ac:dyDescent="0.3">
      <c r="A309" s="234"/>
      <c r="B309" s="27"/>
      <c r="C309" s="18" t="s">
        <v>6</v>
      </c>
      <c r="D309" s="35">
        <v>0</v>
      </c>
      <c r="E309" s="35">
        <v>0</v>
      </c>
      <c r="F309" s="102">
        <v>0</v>
      </c>
    </row>
    <row r="310" spans="1:6" ht="16.5" thickBot="1" x14ac:dyDescent="0.3">
      <c r="A310" s="24"/>
      <c r="B310" s="25" t="s">
        <v>81</v>
      </c>
      <c r="C310" s="21"/>
      <c r="D310" s="98">
        <f>SUM(D306:D309)</f>
        <v>0</v>
      </c>
      <c r="E310" s="98">
        <f>SUM(E306:E309)</f>
        <v>0</v>
      </c>
      <c r="F310" s="99">
        <v>0</v>
      </c>
    </row>
    <row r="311" spans="1:6" ht="25.5" x14ac:dyDescent="0.25">
      <c r="A311" s="232" t="s">
        <v>62</v>
      </c>
      <c r="B311" s="26" t="s">
        <v>99</v>
      </c>
      <c r="C311" s="15" t="s">
        <v>5</v>
      </c>
      <c r="D311" s="35">
        <v>0</v>
      </c>
      <c r="E311" s="35">
        <v>0</v>
      </c>
      <c r="F311" s="102">
        <v>0</v>
      </c>
    </row>
    <row r="312" spans="1:6" ht="25.5" x14ac:dyDescent="0.25">
      <c r="A312" s="233"/>
      <c r="B312" s="23"/>
      <c r="C312" s="17" t="s">
        <v>7</v>
      </c>
      <c r="D312" s="35">
        <v>0</v>
      </c>
      <c r="E312" s="35">
        <v>0</v>
      </c>
      <c r="F312" s="102">
        <v>0</v>
      </c>
    </row>
    <row r="313" spans="1:6" ht="38.25" x14ac:dyDescent="0.25">
      <c r="A313" s="233"/>
      <c r="B313" s="23"/>
      <c r="C313" s="17" t="s">
        <v>8</v>
      </c>
      <c r="D313" s="35">
        <v>7000</v>
      </c>
      <c r="E313" s="35">
        <v>0</v>
      </c>
      <c r="F313" s="102">
        <f>E313/D313*100</f>
        <v>0</v>
      </c>
    </row>
    <row r="314" spans="1:6" ht="16.5" thickBot="1" x14ac:dyDescent="0.3">
      <c r="A314" s="234"/>
      <c r="B314" s="27"/>
      <c r="C314" s="18" t="s">
        <v>6</v>
      </c>
      <c r="D314" s="35">
        <v>0</v>
      </c>
      <c r="E314" s="35">
        <v>0</v>
      </c>
      <c r="F314" s="102">
        <v>0</v>
      </c>
    </row>
    <row r="315" spans="1:6" ht="16.5" thickBot="1" x14ac:dyDescent="0.3">
      <c r="A315" s="24"/>
      <c r="B315" s="25" t="s">
        <v>81</v>
      </c>
      <c r="C315" s="21"/>
      <c r="D315" s="98">
        <f>SUM(D311:D314)</f>
        <v>7000</v>
      </c>
      <c r="E315" s="98">
        <f>SUM(E311:E314)</f>
        <v>0</v>
      </c>
      <c r="F315" s="99">
        <f>E315/D315*100</f>
        <v>0</v>
      </c>
    </row>
    <row r="316" spans="1:6" ht="45" x14ac:dyDescent="0.25">
      <c r="A316" s="232" t="s">
        <v>63</v>
      </c>
      <c r="B316" s="164" t="s">
        <v>149</v>
      </c>
      <c r="C316" s="15" t="s">
        <v>5</v>
      </c>
      <c r="D316" s="35">
        <v>0</v>
      </c>
      <c r="E316" s="35">
        <v>0</v>
      </c>
      <c r="F316" s="102">
        <v>0</v>
      </c>
    </row>
    <row r="317" spans="1:6" ht="25.5" x14ac:dyDescent="0.25">
      <c r="A317" s="233"/>
      <c r="B317" s="23"/>
      <c r="C317" s="17" t="s">
        <v>7</v>
      </c>
      <c r="D317" s="35">
        <v>0</v>
      </c>
      <c r="E317" s="35">
        <v>0</v>
      </c>
      <c r="F317" s="102">
        <v>0</v>
      </c>
    </row>
    <row r="318" spans="1:6" ht="38.25" x14ac:dyDescent="0.25">
      <c r="A318" s="233"/>
      <c r="B318" s="23"/>
      <c r="C318" s="17" t="s">
        <v>8</v>
      </c>
      <c r="D318" s="35">
        <v>0</v>
      </c>
      <c r="E318" s="35">
        <v>0</v>
      </c>
      <c r="F318" s="102">
        <v>0</v>
      </c>
    </row>
    <row r="319" spans="1:6" ht="24.75" customHeight="1" thickBot="1" x14ac:dyDescent="0.3">
      <c r="A319" s="234"/>
      <c r="B319" s="27"/>
      <c r="C319" s="18" t="s">
        <v>6</v>
      </c>
      <c r="D319" s="95">
        <v>305000</v>
      </c>
      <c r="E319" s="95">
        <v>259000</v>
      </c>
      <c r="F319" s="102">
        <f>E319/D319*100</f>
        <v>84.918032786885249</v>
      </c>
    </row>
    <row r="320" spans="1:6" ht="16.5" thickBot="1" x14ac:dyDescent="0.3">
      <c r="A320" s="24"/>
      <c r="B320" s="25" t="s">
        <v>81</v>
      </c>
      <c r="C320" s="21"/>
      <c r="D320" s="98">
        <f>SUM(D316:D319)</f>
        <v>305000</v>
      </c>
      <c r="E320" s="98">
        <f>SUM(E316:E319)</f>
        <v>259000</v>
      </c>
      <c r="F320" s="99">
        <f>E320/D320*100</f>
        <v>84.918032786885249</v>
      </c>
    </row>
    <row r="321" spans="1:6" ht="25.5" x14ac:dyDescent="0.25">
      <c r="A321" s="239" t="s">
        <v>65</v>
      </c>
      <c r="B321" s="236" t="s">
        <v>100</v>
      </c>
      <c r="C321" s="34" t="s">
        <v>5</v>
      </c>
      <c r="D321" s="35">
        <v>0</v>
      </c>
      <c r="E321" s="35">
        <v>0</v>
      </c>
      <c r="F321" s="102">
        <v>0</v>
      </c>
    </row>
    <row r="322" spans="1:6" ht="25.5" x14ac:dyDescent="0.25">
      <c r="A322" s="240"/>
      <c r="B322" s="237"/>
      <c r="C322" s="28" t="s">
        <v>7</v>
      </c>
      <c r="D322" s="35">
        <f>D327+D332+D337+D342</f>
        <v>92097</v>
      </c>
      <c r="E322" s="35">
        <f>E327+E332+E337+E342</f>
        <v>9007.0489799999996</v>
      </c>
      <c r="F322" s="102">
        <f>E322/D322*100</f>
        <v>9.7799591517639008</v>
      </c>
    </row>
    <row r="323" spans="1:6" ht="38.25" x14ac:dyDescent="0.25">
      <c r="A323" s="240"/>
      <c r="B323" s="237"/>
      <c r="C323" s="28" t="s">
        <v>8</v>
      </c>
      <c r="D323" s="35">
        <f>D328+D333+D338+D343</f>
        <v>1097327.3782600001</v>
      </c>
      <c r="E323" s="35">
        <f>E328+E333+E338+E343</f>
        <v>594988.03338000004</v>
      </c>
      <c r="F323" s="102">
        <f>E323/D323*100</f>
        <v>54.221560964190573</v>
      </c>
    </row>
    <row r="324" spans="1:6" ht="16.5" thickBot="1" x14ac:dyDescent="0.3">
      <c r="A324" s="241"/>
      <c r="B324" s="238"/>
      <c r="C324" s="29" t="s">
        <v>6</v>
      </c>
      <c r="D324" s="95">
        <v>0</v>
      </c>
      <c r="E324" s="95">
        <v>0</v>
      </c>
      <c r="F324" s="177">
        <v>0</v>
      </c>
    </row>
    <row r="325" spans="1:6" ht="16.5" thickBot="1" x14ac:dyDescent="0.3">
      <c r="A325" s="30"/>
      <c r="B325" s="25" t="s">
        <v>79</v>
      </c>
      <c r="C325" s="31"/>
      <c r="D325" s="98">
        <f>SUM(D321:D324)</f>
        <v>1189424.3782600001</v>
      </c>
      <c r="E325" s="145">
        <f>SUM(E321:E324)</f>
        <v>603995.08236</v>
      </c>
      <c r="F325" s="106">
        <f>E325/D325*100</f>
        <v>50.780452578547262</v>
      </c>
    </row>
    <row r="326" spans="1:6" ht="33" customHeight="1" x14ac:dyDescent="0.25">
      <c r="A326" s="233" t="s">
        <v>67</v>
      </c>
      <c r="B326" s="22" t="s">
        <v>317</v>
      </c>
      <c r="C326" s="15" t="s">
        <v>5</v>
      </c>
      <c r="D326" s="100">
        <v>0</v>
      </c>
      <c r="E326" s="100">
        <v>0</v>
      </c>
      <c r="F326" s="101">
        <v>0</v>
      </c>
    </row>
    <row r="327" spans="1:6" ht="25.5" x14ac:dyDescent="0.25">
      <c r="A327" s="233"/>
      <c r="B327" s="22"/>
      <c r="C327" s="17" t="s">
        <v>7</v>
      </c>
      <c r="D327" s="35">
        <v>22864</v>
      </c>
      <c r="E327" s="35">
        <v>9007.0489799999996</v>
      </c>
      <c r="F327" s="102">
        <f>E327/D327*100</f>
        <v>39.394021081175644</v>
      </c>
    </row>
    <row r="328" spans="1:6" ht="38.25" x14ac:dyDescent="0.25">
      <c r="A328" s="233"/>
      <c r="B328" s="23"/>
      <c r="C328" s="17" t="s">
        <v>8</v>
      </c>
      <c r="D328" s="35">
        <v>148646.6</v>
      </c>
      <c r="E328" s="35">
        <v>82193.163379999998</v>
      </c>
      <c r="F328" s="102">
        <f>E328/D328*100</f>
        <v>55.294344694059596</v>
      </c>
    </row>
    <row r="329" spans="1:6" ht="16.5" thickBot="1" x14ac:dyDescent="0.3">
      <c r="A329" s="233"/>
      <c r="B329" s="23"/>
      <c r="C329" s="18" t="s">
        <v>6</v>
      </c>
      <c r="D329" s="103">
        <v>0</v>
      </c>
      <c r="E329" s="103">
        <v>0</v>
      </c>
      <c r="F329" s="104">
        <v>0</v>
      </c>
    </row>
    <row r="330" spans="1:6" ht="16.5" thickBot="1" x14ac:dyDescent="0.3">
      <c r="A330" s="24"/>
      <c r="B330" s="25" t="s">
        <v>81</v>
      </c>
      <c r="C330" s="21"/>
      <c r="D330" s="98">
        <f>SUM(D326:D329)</f>
        <v>171510.6</v>
      </c>
      <c r="E330" s="145">
        <f>SUM(E326:E329)</f>
        <v>91200.212360000005</v>
      </c>
      <c r="F330" s="106">
        <f t="shared" ref="F330" si="15">E330/D330*100</f>
        <v>53.174679792386016</v>
      </c>
    </row>
    <row r="331" spans="1:6" ht="25.5" x14ac:dyDescent="0.25">
      <c r="A331" s="232" t="s">
        <v>68</v>
      </c>
      <c r="B331" s="164" t="s">
        <v>318</v>
      </c>
      <c r="C331" s="15" t="s">
        <v>5</v>
      </c>
      <c r="D331" s="100">
        <v>0</v>
      </c>
      <c r="E331" s="100">
        <v>0</v>
      </c>
      <c r="F331" s="101">
        <v>0</v>
      </c>
    </row>
    <row r="332" spans="1:6" ht="25.5" x14ac:dyDescent="0.25">
      <c r="A332" s="233"/>
      <c r="B332" s="23"/>
      <c r="C332" s="17" t="s">
        <v>7</v>
      </c>
      <c r="D332" s="100">
        <v>0</v>
      </c>
      <c r="E332" s="100">
        <v>0</v>
      </c>
      <c r="F332" s="101">
        <v>0</v>
      </c>
    </row>
    <row r="333" spans="1:6" ht="38.25" x14ac:dyDescent="0.25">
      <c r="A333" s="233"/>
      <c r="B333" s="23"/>
      <c r="C333" s="17" t="s">
        <v>8</v>
      </c>
      <c r="D333" s="35">
        <v>18737</v>
      </c>
      <c r="E333" s="35">
        <v>0</v>
      </c>
      <c r="F333" s="102">
        <f>E333/D333*100</f>
        <v>0</v>
      </c>
    </row>
    <row r="334" spans="1:6" ht="16.5" thickBot="1" x14ac:dyDescent="0.3">
      <c r="A334" s="234"/>
      <c r="B334" s="27"/>
      <c r="C334" s="18" t="s">
        <v>6</v>
      </c>
      <c r="D334" s="100">
        <v>0</v>
      </c>
      <c r="E334" s="100">
        <v>0</v>
      </c>
      <c r="F334" s="101">
        <v>0</v>
      </c>
    </row>
    <row r="335" spans="1:6" ht="16.5" thickBot="1" x14ac:dyDescent="0.3">
      <c r="A335" s="24"/>
      <c r="B335" s="25" t="s">
        <v>81</v>
      </c>
      <c r="C335" s="21"/>
      <c r="D335" s="98">
        <f>SUM(D331:D334)</f>
        <v>18737</v>
      </c>
      <c r="E335" s="98">
        <f>SUM(E331:E334)</f>
        <v>0</v>
      </c>
      <c r="F335" s="99">
        <f>E335/D335*100</f>
        <v>0</v>
      </c>
    </row>
    <row r="336" spans="1:6" ht="25.5" x14ac:dyDescent="0.25">
      <c r="A336" s="232" t="s">
        <v>66</v>
      </c>
      <c r="B336" s="26" t="s">
        <v>101</v>
      </c>
      <c r="C336" s="15" t="s">
        <v>5</v>
      </c>
      <c r="D336" s="100">
        <v>0</v>
      </c>
      <c r="E336" s="100">
        <v>0</v>
      </c>
      <c r="F336" s="101">
        <v>0</v>
      </c>
    </row>
    <row r="337" spans="1:6" ht="25.5" x14ac:dyDescent="0.25">
      <c r="A337" s="233"/>
      <c r="B337" s="23"/>
      <c r="C337" s="17" t="s">
        <v>7</v>
      </c>
      <c r="D337" s="100">
        <v>69233</v>
      </c>
      <c r="E337" s="100">
        <v>0</v>
      </c>
      <c r="F337" s="101">
        <v>0</v>
      </c>
    </row>
    <row r="338" spans="1:6" ht="38.25" x14ac:dyDescent="0.25">
      <c r="A338" s="233"/>
      <c r="B338" s="23"/>
      <c r="C338" s="17" t="s">
        <v>8</v>
      </c>
      <c r="D338" s="35">
        <v>0</v>
      </c>
      <c r="E338" s="35">
        <v>0</v>
      </c>
      <c r="F338" s="102">
        <v>0</v>
      </c>
    </row>
    <row r="339" spans="1:6" ht="16.5" thickBot="1" x14ac:dyDescent="0.3">
      <c r="A339" s="234"/>
      <c r="B339" s="27"/>
      <c r="C339" s="18" t="s">
        <v>6</v>
      </c>
      <c r="D339" s="100">
        <v>0</v>
      </c>
      <c r="E339" s="100">
        <v>0</v>
      </c>
      <c r="F339" s="101">
        <v>0</v>
      </c>
    </row>
    <row r="340" spans="1:6" ht="16.5" thickBot="1" x14ac:dyDescent="0.3">
      <c r="A340" s="24"/>
      <c r="B340" s="25" t="s">
        <v>81</v>
      </c>
      <c r="C340" s="21"/>
      <c r="D340" s="98">
        <f>SUM(D336:D339)</f>
        <v>69233</v>
      </c>
      <c r="E340" s="98">
        <f>SUM(E336:E339)</f>
        <v>0</v>
      </c>
      <c r="F340" s="99">
        <v>0</v>
      </c>
    </row>
    <row r="341" spans="1:6" ht="30" x14ac:dyDescent="0.25">
      <c r="A341" s="232" t="s">
        <v>417</v>
      </c>
      <c r="B341" s="26" t="s">
        <v>102</v>
      </c>
      <c r="C341" s="15" t="s">
        <v>5</v>
      </c>
      <c r="D341" s="100">
        <v>0</v>
      </c>
      <c r="E341" s="100">
        <v>0</v>
      </c>
      <c r="F341" s="101">
        <v>0</v>
      </c>
    </row>
    <row r="342" spans="1:6" ht="25.5" x14ac:dyDescent="0.25">
      <c r="A342" s="233"/>
      <c r="B342" s="23"/>
      <c r="C342" s="17" t="s">
        <v>7</v>
      </c>
      <c r="D342" s="100">
        <v>0</v>
      </c>
      <c r="E342" s="100">
        <v>0</v>
      </c>
      <c r="F342" s="101">
        <v>0</v>
      </c>
    </row>
    <row r="343" spans="1:6" ht="38.25" x14ac:dyDescent="0.25">
      <c r="A343" s="233"/>
      <c r="B343" s="23"/>
      <c r="C343" s="17" t="s">
        <v>8</v>
      </c>
      <c r="D343" s="35">
        <v>929943.77826000005</v>
      </c>
      <c r="E343" s="35">
        <v>512794.87</v>
      </c>
      <c r="F343" s="102">
        <f>E343/D343*100</f>
        <v>55.14256689361163</v>
      </c>
    </row>
    <row r="344" spans="1:6" ht="16.5" thickBot="1" x14ac:dyDescent="0.3">
      <c r="A344" s="234"/>
      <c r="B344" s="27"/>
      <c r="C344" s="18" t="s">
        <v>6</v>
      </c>
      <c r="D344" s="100">
        <v>0</v>
      </c>
      <c r="E344" s="100">
        <v>0</v>
      </c>
      <c r="F344" s="101">
        <v>0</v>
      </c>
    </row>
    <row r="345" spans="1:6" ht="16.5" thickBot="1" x14ac:dyDescent="0.3">
      <c r="A345" s="24"/>
      <c r="B345" s="25" t="s">
        <v>81</v>
      </c>
      <c r="C345" s="21"/>
      <c r="D345" s="98">
        <f>SUM(D341:D344)</f>
        <v>929943.77826000005</v>
      </c>
      <c r="E345" s="98">
        <f>SUM(E341:E344)</f>
        <v>512794.87</v>
      </c>
      <c r="F345" s="99">
        <f>E345/D345*100</f>
        <v>55.14256689361163</v>
      </c>
    </row>
    <row r="346" spans="1:6" ht="25.5" x14ac:dyDescent="0.25">
      <c r="A346" s="239" t="s">
        <v>103</v>
      </c>
      <c r="B346" s="236" t="s">
        <v>109</v>
      </c>
      <c r="C346" s="34" t="s">
        <v>5</v>
      </c>
      <c r="D346" s="35">
        <f>D351+D356+D361+D366+D376++D371</f>
        <v>2.0939999999999999</v>
      </c>
      <c r="E346" s="35">
        <f>E351+E356+E361+E366+E376++E371</f>
        <v>0</v>
      </c>
      <c r="F346" s="102">
        <f>E346/D346*100</f>
        <v>0</v>
      </c>
    </row>
    <row r="347" spans="1:6" ht="25.5" x14ac:dyDescent="0.25">
      <c r="A347" s="240"/>
      <c r="B347" s="237"/>
      <c r="C347" s="28" t="s">
        <v>7</v>
      </c>
      <c r="D347" s="35">
        <f t="shared" ref="D347:E348" si="16">D352+D357+D362+D367+D377++D372</f>
        <v>0</v>
      </c>
      <c r="E347" s="35">
        <f t="shared" si="16"/>
        <v>0</v>
      </c>
      <c r="F347" s="102">
        <v>0</v>
      </c>
    </row>
    <row r="348" spans="1:6" ht="38.25" x14ac:dyDescent="0.25">
      <c r="A348" s="240"/>
      <c r="B348" s="237"/>
      <c r="C348" s="28" t="s">
        <v>8</v>
      </c>
      <c r="D348" s="35">
        <f t="shared" si="16"/>
        <v>367040</v>
      </c>
      <c r="E348" s="35">
        <f t="shared" si="16"/>
        <v>202163.57973</v>
      </c>
      <c r="F348" s="102">
        <f>E348/D348*100</f>
        <v>55.079440859306885</v>
      </c>
    </row>
    <row r="349" spans="1:6" ht="16.5" thickBot="1" x14ac:dyDescent="0.3">
      <c r="A349" s="241"/>
      <c r="B349" s="238"/>
      <c r="C349" s="29" t="s">
        <v>6</v>
      </c>
      <c r="D349" s="100">
        <v>0</v>
      </c>
      <c r="E349" s="100">
        <v>0</v>
      </c>
      <c r="F349" s="101">
        <v>0</v>
      </c>
    </row>
    <row r="350" spans="1:6" ht="16.5" thickBot="1" x14ac:dyDescent="0.3">
      <c r="A350" s="30"/>
      <c r="B350" s="25" t="s">
        <v>79</v>
      </c>
      <c r="C350" s="31"/>
      <c r="D350" s="98">
        <f>SUM(D346:D349)</f>
        <v>367042.09399999998</v>
      </c>
      <c r="E350" s="98">
        <f>SUM(E346:E349)</f>
        <v>202163.57973</v>
      </c>
      <c r="F350" s="106">
        <f>E350/D350*100</f>
        <v>55.07912662736716</v>
      </c>
    </row>
    <row r="351" spans="1:6" ht="75" x14ac:dyDescent="0.25">
      <c r="A351" s="233" t="s">
        <v>104</v>
      </c>
      <c r="B351" s="22" t="s">
        <v>110</v>
      </c>
      <c r="C351" s="15" t="s">
        <v>5</v>
      </c>
      <c r="D351" s="100">
        <v>0</v>
      </c>
      <c r="E351" s="100">
        <v>0</v>
      </c>
      <c r="F351" s="101">
        <v>0</v>
      </c>
    </row>
    <row r="352" spans="1:6" ht="25.5" x14ac:dyDescent="0.25">
      <c r="A352" s="233"/>
      <c r="B352" s="22"/>
      <c r="C352" s="17" t="s">
        <v>7</v>
      </c>
      <c r="D352" s="35">
        <v>0</v>
      </c>
      <c r="E352" s="35">
        <v>0</v>
      </c>
      <c r="F352" s="102">
        <v>0</v>
      </c>
    </row>
    <row r="353" spans="1:6" ht="38.25" x14ac:dyDescent="0.25">
      <c r="A353" s="233"/>
      <c r="B353" s="23"/>
      <c r="C353" s="17" t="s">
        <v>8</v>
      </c>
      <c r="D353" s="35">
        <v>35661</v>
      </c>
      <c r="E353" s="35">
        <v>19022.932390000002</v>
      </c>
      <c r="F353" s="102">
        <f>E353/D353*100</f>
        <v>53.343799641064471</v>
      </c>
    </row>
    <row r="354" spans="1:6" ht="16.5" thickBot="1" x14ac:dyDescent="0.3">
      <c r="A354" s="233"/>
      <c r="B354" s="23"/>
      <c r="C354" s="18" t="s">
        <v>6</v>
      </c>
      <c r="D354" s="103">
        <v>0</v>
      </c>
      <c r="E354" s="103">
        <v>0</v>
      </c>
      <c r="F354" s="104">
        <v>0</v>
      </c>
    </row>
    <row r="355" spans="1:6" ht="16.5" thickBot="1" x14ac:dyDescent="0.3">
      <c r="A355" s="24"/>
      <c r="B355" s="25" t="s">
        <v>81</v>
      </c>
      <c r="C355" s="21"/>
      <c r="D355" s="98">
        <f>SUM(D351:D354)</f>
        <v>35661</v>
      </c>
      <c r="E355" s="98">
        <f>SUM(E351:E354)</f>
        <v>19022.932390000002</v>
      </c>
      <c r="F355" s="99">
        <f>E355/D355*100</f>
        <v>53.343799641064471</v>
      </c>
    </row>
    <row r="356" spans="1:6" ht="25.5" x14ac:dyDescent="0.25">
      <c r="A356" s="232" t="s">
        <v>105</v>
      </c>
      <c r="B356" s="26" t="s">
        <v>111</v>
      </c>
      <c r="C356" s="15" t="s">
        <v>5</v>
      </c>
      <c r="D356" s="100">
        <v>0</v>
      </c>
      <c r="E356" s="100">
        <v>0</v>
      </c>
      <c r="F356" s="101">
        <v>0</v>
      </c>
    </row>
    <row r="357" spans="1:6" ht="25.5" x14ac:dyDescent="0.25">
      <c r="A357" s="233"/>
      <c r="B357" s="23"/>
      <c r="C357" s="17" t="s">
        <v>7</v>
      </c>
      <c r="D357" s="100">
        <v>0</v>
      </c>
      <c r="E357" s="100">
        <v>0</v>
      </c>
      <c r="F357" s="101">
        <v>0</v>
      </c>
    </row>
    <row r="358" spans="1:6" ht="38.25" x14ac:dyDescent="0.25">
      <c r="A358" s="233"/>
      <c r="B358" s="23"/>
      <c r="C358" s="17" t="s">
        <v>8</v>
      </c>
      <c r="D358" s="100">
        <v>0</v>
      </c>
      <c r="E358" s="100">
        <v>0</v>
      </c>
      <c r="F358" s="101">
        <v>0</v>
      </c>
    </row>
    <row r="359" spans="1:6" ht="16.5" thickBot="1" x14ac:dyDescent="0.3">
      <c r="A359" s="234"/>
      <c r="B359" s="27"/>
      <c r="C359" s="18" t="s">
        <v>6</v>
      </c>
      <c r="D359" s="100">
        <v>0</v>
      </c>
      <c r="E359" s="100">
        <v>0</v>
      </c>
      <c r="F359" s="101">
        <v>0</v>
      </c>
    </row>
    <row r="360" spans="1:6" ht="16.5" thickBot="1" x14ac:dyDescent="0.3">
      <c r="A360" s="116"/>
      <c r="B360" s="117" t="s">
        <v>81</v>
      </c>
      <c r="C360" s="118"/>
      <c r="D360" s="119">
        <f>SUM(D356:D359)</f>
        <v>0</v>
      </c>
      <c r="E360" s="119">
        <f>SUM(E356:E359)</f>
        <v>0</v>
      </c>
      <c r="F360" s="120">
        <v>0</v>
      </c>
    </row>
    <row r="361" spans="1:6" ht="25.5" x14ac:dyDescent="0.25">
      <c r="A361" s="232" t="s">
        <v>106</v>
      </c>
      <c r="B361" s="178" t="s">
        <v>418</v>
      </c>
      <c r="C361" s="125" t="s">
        <v>5</v>
      </c>
      <c r="D361" s="110">
        <v>0</v>
      </c>
      <c r="E361" s="110">
        <v>0</v>
      </c>
      <c r="F361" s="111">
        <v>0</v>
      </c>
    </row>
    <row r="362" spans="1:6" ht="25.5" x14ac:dyDescent="0.25">
      <c r="A362" s="233"/>
      <c r="B362" s="179"/>
      <c r="C362" s="28" t="s">
        <v>7</v>
      </c>
      <c r="D362" s="100">
        <v>0</v>
      </c>
      <c r="E362" s="100">
        <v>0</v>
      </c>
      <c r="F362" s="101">
        <v>0</v>
      </c>
    </row>
    <row r="363" spans="1:6" ht="38.25" x14ac:dyDescent="0.25">
      <c r="A363" s="233"/>
      <c r="B363" s="179"/>
      <c r="C363" s="28" t="s">
        <v>8</v>
      </c>
      <c r="D363" s="100">
        <v>0</v>
      </c>
      <c r="E363" s="100">
        <v>0</v>
      </c>
      <c r="F363" s="101">
        <v>0</v>
      </c>
    </row>
    <row r="364" spans="1:6" ht="16.5" thickBot="1" x14ac:dyDescent="0.3">
      <c r="A364" s="234"/>
      <c r="B364" s="180"/>
      <c r="C364" s="181" t="s">
        <v>6</v>
      </c>
      <c r="D364" s="147">
        <v>0</v>
      </c>
      <c r="E364" s="147">
        <v>0</v>
      </c>
      <c r="F364" s="148">
        <v>0</v>
      </c>
    </row>
    <row r="365" spans="1:6" ht="16.5" thickBot="1" x14ac:dyDescent="0.3">
      <c r="A365" s="24"/>
      <c r="B365" s="25" t="s">
        <v>81</v>
      </c>
      <c r="C365" s="21"/>
      <c r="D365" s="98">
        <f>SUM(D361:D364)</f>
        <v>0</v>
      </c>
      <c r="E365" s="145">
        <f>SUM(E361:E364)</f>
        <v>0</v>
      </c>
      <c r="F365" s="99">
        <v>0</v>
      </c>
    </row>
    <row r="366" spans="1:6" ht="25.5" x14ac:dyDescent="0.25">
      <c r="A366" s="232" t="s">
        <v>107</v>
      </c>
      <c r="B366" s="182" t="s">
        <v>112</v>
      </c>
      <c r="C366" s="109" t="s">
        <v>5</v>
      </c>
      <c r="D366" s="110">
        <v>0</v>
      </c>
      <c r="E366" s="110">
        <v>0</v>
      </c>
      <c r="F366" s="111">
        <v>0</v>
      </c>
    </row>
    <row r="367" spans="1:6" ht="25.5" x14ac:dyDescent="0.25">
      <c r="A367" s="233"/>
      <c r="B367" s="23"/>
      <c r="C367" s="17" t="s">
        <v>7</v>
      </c>
      <c r="D367" s="100">
        <v>0</v>
      </c>
      <c r="E367" s="100">
        <v>0</v>
      </c>
      <c r="F367" s="101">
        <v>0</v>
      </c>
    </row>
    <row r="368" spans="1:6" ht="38.25" x14ac:dyDescent="0.25">
      <c r="A368" s="233"/>
      <c r="B368" s="23"/>
      <c r="C368" s="17" t="s">
        <v>8</v>
      </c>
      <c r="D368" s="100">
        <v>14175</v>
      </c>
      <c r="E368" s="100">
        <v>6011.6485300000004</v>
      </c>
      <c r="F368" s="101">
        <f>E368/D368*100</f>
        <v>42.410218906525579</v>
      </c>
    </row>
    <row r="369" spans="1:6" ht="16.5" thickBot="1" x14ac:dyDescent="0.3">
      <c r="A369" s="234"/>
      <c r="B369" s="112"/>
      <c r="C369" s="113" t="s">
        <v>6</v>
      </c>
      <c r="D369" s="147">
        <v>0</v>
      </c>
      <c r="E369" s="147">
        <v>0</v>
      </c>
      <c r="F369" s="148">
        <v>0</v>
      </c>
    </row>
    <row r="370" spans="1:6" ht="16.5" thickBot="1" x14ac:dyDescent="0.3">
      <c r="A370" s="116"/>
      <c r="B370" s="117" t="s">
        <v>81</v>
      </c>
      <c r="C370" s="118"/>
      <c r="D370" s="119">
        <f>SUM(D366:D369)</f>
        <v>14175</v>
      </c>
      <c r="E370" s="119">
        <f>SUM(E366:E369)</f>
        <v>6011.6485300000004</v>
      </c>
      <c r="F370" s="120">
        <f>E370/D370*100</f>
        <v>42.410218906525579</v>
      </c>
    </row>
    <row r="371" spans="1:6" ht="30" x14ac:dyDescent="0.25">
      <c r="A371" s="232" t="s">
        <v>108</v>
      </c>
      <c r="B371" s="183" t="s">
        <v>419</v>
      </c>
      <c r="C371" s="109" t="s">
        <v>5</v>
      </c>
      <c r="D371" s="110">
        <v>0</v>
      </c>
      <c r="E371" s="110">
        <v>0</v>
      </c>
      <c r="F371" s="150">
        <v>0</v>
      </c>
    </row>
    <row r="372" spans="1:6" ht="25.5" x14ac:dyDescent="0.25">
      <c r="A372" s="233"/>
      <c r="B372" s="168"/>
      <c r="C372" s="17" t="s">
        <v>7</v>
      </c>
      <c r="D372" s="35">
        <v>0</v>
      </c>
      <c r="E372" s="35">
        <v>0</v>
      </c>
      <c r="F372" s="123">
        <v>0</v>
      </c>
    </row>
    <row r="373" spans="1:6" ht="38.25" x14ac:dyDescent="0.25">
      <c r="A373" s="233"/>
      <c r="B373" s="168"/>
      <c r="C373" s="17" t="s">
        <v>8</v>
      </c>
      <c r="D373" s="35">
        <v>0</v>
      </c>
      <c r="E373" s="35">
        <v>0</v>
      </c>
      <c r="F373" s="123">
        <v>0</v>
      </c>
    </row>
    <row r="374" spans="1:6" ht="16.5" thickBot="1" x14ac:dyDescent="0.3">
      <c r="A374" s="234"/>
      <c r="B374" s="129"/>
      <c r="C374" s="113" t="s">
        <v>6</v>
      </c>
      <c r="D374" s="114">
        <v>0</v>
      </c>
      <c r="E374" s="114">
        <v>0</v>
      </c>
      <c r="F374" s="153">
        <v>0</v>
      </c>
    </row>
    <row r="375" spans="1:6" ht="16.5" thickBot="1" x14ac:dyDescent="0.3">
      <c r="A375" s="24"/>
      <c r="B375" s="25" t="s">
        <v>81</v>
      </c>
      <c r="C375" s="167"/>
      <c r="D375" s="184">
        <v>0</v>
      </c>
      <c r="E375" s="184">
        <v>0</v>
      </c>
      <c r="F375" s="185">
        <v>0</v>
      </c>
    </row>
    <row r="376" spans="1:6" ht="25.5" x14ac:dyDescent="0.25">
      <c r="A376" s="233" t="s">
        <v>144</v>
      </c>
      <c r="B376" s="26" t="s">
        <v>23</v>
      </c>
      <c r="C376" s="15" t="s">
        <v>5</v>
      </c>
      <c r="D376" s="100">
        <v>2.0939999999999999</v>
      </c>
      <c r="E376" s="100">
        <v>0</v>
      </c>
      <c r="F376" s="101">
        <f>E376/D376*100</f>
        <v>0</v>
      </c>
    </row>
    <row r="377" spans="1:6" ht="25.5" x14ac:dyDescent="0.25">
      <c r="A377" s="233"/>
      <c r="B377" s="23"/>
      <c r="C377" s="17" t="s">
        <v>7</v>
      </c>
      <c r="D377" s="35">
        <v>0</v>
      </c>
      <c r="E377" s="35">
        <v>0</v>
      </c>
      <c r="F377" s="102">
        <v>0</v>
      </c>
    </row>
    <row r="378" spans="1:6" ht="38.25" x14ac:dyDescent="0.25">
      <c r="A378" s="233"/>
      <c r="B378" s="23"/>
      <c r="C378" s="17" t="s">
        <v>8</v>
      </c>
      <c r="D378" s="35">
        <v>317204</v>
      </c>
      <c r="E378" s="35">
        <v>177128.99880999999</v>
      </c>
      <c r="F378" s="102">
        <f>E378/D378*100</f>
        <v>55.840720422819381</v>
      </c>
    </row>
    <row r="379" spans="1:6" ht="16.5" thickBot="1" x14ac:dyDescent="0.3">
      <c r="A379" s="234"/>
      <c r="B379" s="27"/>
      <c r="C379" s="18" t="s">
        <v>6</v>
      </c>
      <c r="D379" s="147">
        <v>0</v>
      </c>
      <c r="E379" s="147">
        <v>0</v>
      </c>
      <c r="F379" s="148">
        <v>0</v>
      </c>
    </row>
    <row r="380" spans="1:6" ht="16.5" thickBot="1" x14ac:dyDescent="0.3">
      <c r="A380" s="24"/>
      <c r="B380" s="25" t="s">
        <v>81</v>
      </c>
      <c r="C380" s="21"/>
      <c r="D380" s="98">
        <f>SUM(D376:D379)</f>
        <v>317206.09399999998</v>
      </c>
      <c r="E380" s="98">
        <f>SUM(E376:E379)</f>
        <v>177128.99880999999</v>
      </c>
      <c r="F380" s="99">
        <f>E380/D380*100</f>
        <v>55.840351796646125</v>
      </c>
    </row>
    <row r="381" spans="1:6" ht="25.5" x14ac:dyDescent="0.25">
      <c r="A381" s="239" t="s">
        <v>113</v>
      </c>
      <c r="B381" s="236" t="s">
        <v>142</v>
      </c>
      <c r="C381" s="34" t="s">
        <v>5</v>
      </c>
      <c r="D381" s="35">
        <v>0</v>
      </c>
      <c r="E381" s="35">
        <v>0</v>
      </c>
      <c r="F381" s="102">
        <v>0</v>
      </c>
    </row>
    <row r="382" spans="1:6" ht="25.5" x14ac:dyDescent="0.25">
      <c r="A382" s="240"/>
      <c r="B382" s="237"/>
      <c r="C382" s="28" t="s">
        <v>7</v>
      </c>
      <c r="D382" s="35">
        <f>D387+D392+D397</f>
        <v>48190</v>
      </c>
      <c r="E382" s="35">
        <f>E387+E397</f>
        <v>15858.287710000001</v>
      </c>
      <c r="F382" s="102">
        <f>E382/D382*100</f>
        <v>32.907839199003945</v>
      </c>
    </row>
    <row r="383" spans="1:6" ht="38.25" x14ac:dyDescent="0.25">
      <c r="A383" s="240"/>
      <c r="B383" s="237"/>
      <c r="C383" s="28" t="s">
        <v>8</v>
      </c>
      <c r="D383" s="35">
        <f>D388+D393+D398</f>
        <v>901786.83646999998</v>
      </c>
      <c r="E383" s="35">
        <f>E388+E393+E398</f>
        <v>376364.08316999994</v>
      </c>
      <c r="F383" s="102">
        <f>E383/D383*100</f>
        <v>41.735371148602987</v>
      </c>
    </row>
    <row r="384" spans="1:6" ht="16.5" thickBot="1" x14ac:dyDescent="0.3">
      <c r="A384" s="241"/>
      <c r="B384" s="238"/>
      <c r="C384" s="29" t="s">
        <v>6</v>
      </c>
      <c r="D384" s="35">
        <v>0</v>
      </c>
      <c r="E384" s="35">
        <v>0</v>
      </c>
      <c r="F384" s="102">
        <v>0</v>
      </c>
    </row>
    <row r="385" spans="1:6" ht="16.5" thickBot="1" x14ac:dyDescent="0.3">
      <c r="A385" s="30"/>
      <c r="B385" s="25" t="s">
        <v>79</v>
      </c>
      <c r="C385" s="31"/>
      <c r="D385" s="98">
        <f>SUM(D381:D384)</f>
        <v>949976.83646999998</v>
      </c>
      <c r="E385" s="98">
        <f>SUM(E381:E384)</f>
        <v>392222.37087999994</v>
      </c>
      <c r="F385" s="106">
        <f>E385/D385*100</f>
        <v>41.287572056751536</v>
      </c>
    </row>
    <row r="386" spans="1:6" ht="25.5" x14ac:dyDescent="0.25">
      <c r="A386" s="233" t="s">
        <v>114</v>
      </c>
      <c r="B386" s="22" t="s">
        <v>116</v>
      </c>
      <c r="C386" s="15" t="s">
        <v>5</v>
      </c>
      <c r="D386" s="100">
        <v>0</v>
      </c>
      <c r="E386" s="100">
        <v>0</v>
      </c>
      <c r="F386" s="101">
        <v>0</v>
      </c>
    </row>
    <row r="387" spans="1:6" ht="25.5" x14ac:dyDescent="0.25">
      <c r="A387" s="233"/>
      <c r="B387" s="22"/>
      <c r="C387" s="17" t="s">
        <v>7</v>
      </c>
      <c r="D387" s="35">
        <v>48190</v>
      </c>
      <c r="E387" s="35">
        <v>15858.287710000001</v>
      </c>
      <c r="F387" s="102">
        <f>E387/D387*100</f>
        <v>32.907839199003945</v>
      </c>
    </row>
    <row r="388" spans="1:6" ht="38.25" x14ac:dyDescent="0.25">
      <c r="A388" s="233"/>
      <c r="B388" s="23"/>
      <c r="C388" s="17" t="s">
        <v>8</v>
      </c>
      <c r="D388" s="35">
        <v>64405.27</v>
      </c>
      <c r="E388" s="35">
        <v>21193.97205</v>
      </c>
      <c r="F388" s="102">
        <f>E388/D388*100</f>
        <v>32.90720161564419</v>
      </c>
    </row>
    <row r="389" spans="1:6" ht="16.5" thickBot="1" x14ac:dyDescent="0.3">
      <c r="A389" s="233"/>
      <c r="B389" s="23"/>
      <c r="C389" s="18" t="s">
        <v>6</v>
      </c>
      <c r="D389" s="35">
        <v>0</v>
      </c>
      <c r="E389" s="35">
        <v>0</v>
      </c>
      <c r="F389" s="102">
        <v>0</v>
      </c>
    </row>
    <row r="390" spans="1:6" ht="16.5" thickBot="1" x14ac:dyDescent="0.3">
      <c r="A390" s="24"/>
      <c r="B390" s="25" t="s">
        <v>81</v>
      </c>
      <c r="C390" s="21"/>
      <c r="D390" s="98">
        <f>SUM(D386:D389)</f>
        <v>112595.26999999999</v>
      </c>
      <c r="E390" s="98">
        <f>SUM(E386:E389)</f>
        <v>37052.259760000001</v>
      </c>
      <c r="F390" s="99">
        <f>E390/D390*100</f>
        <v>32.907474496930469</v>
      </c>
    </row>
    <row r="391" spans="1:6" ht="25.5" x14ac:dyDescent="0.25">
      <c r="A391" s="232" t="s">
        <v>115</v>
      </c>
      <c r="B391" s="26" t="s">
        <v>117</v>
      </c>
      <c r="C391" s="15" t="s">
        <v>5</v>
      </c>
      <c r="D391" s="100">
        <v>0</v>
      </c>
      <c r="E391" s="100">
        <v>0</v>
      </c>
      <c r="F391" s="101">
        <v>0</v>
      </c>
    </row>
    <row r="392" spans="1:6" ht="25.5" x14ac:dyDescent="0.25">
      <c r="A392" s="233"/>
      <c r="B392" s="23"/>
      <c r="C392" s="17" t="s">
        <v>7</v>
      </c>
      <c r="D392" s="35">
        <v>0</v>
      </c>
      <c r="E392" s="35">
        <v>0</v>
      </c>
      <c r="F392" s="101">
        <v>0</v>
      </c>
    </row>
    <row r="393" spans="1:6" ht="38.25" x14ac:dyDescent="0.25">
      <c r="A393" s="233"/>
      <c r="B393" s="23"/>
      <c r="C393" s="17" t="s">
        <v>8</v>
      </c>
      <c r="D393" s="35">
        <v>769820.56646999996</v>
      </c>
      <c r="E393" s="35">
        <v>308898.51286999998</v>
      </c>
      <c r="F393" s="102">
        <f>E393/D393*100</f>
        <v>40.126040576760538</v>
      </c>
    </row>
    <row r="394" spans="1:6" ht="16.5" thickBot="1" x14ac:dyDescent="0.3">
      <c r="A394" s="234"/>
      <c r="B394" s="27"/>
      <c r="C394" s="18" t="s">
        <v>6</v>
      </c>
      <c r="D394" s="35">
        <v>0</v>
      </c>
      <c r="E394" s="35">
        <v>0</v>
      </c>
      <c r="F394" s="102">
        <v>0</v>
      </c>
    </row>
    <row r="395" spans="1:6" ht="16.5" thickBot="1" x14ac:dyDescent="0.3">
      <c r="A395" s="24"/>
      <c r="B395" s="25" t="s">
        <v>81</v>
      </c>
      <c r="C395" s="21"/>
      <c r="D395" s="98">
        <f>SUM(D391:D394)</f>
        <v>769820.56646999996</v>
      </c>
      <c r="E395" s="98">
        <f>SUM(E391:E394)</f>
        <v>308898.51286999998</v>
      </c>
      <c r="F395" s="99">
        <f>E395/D395*100</f>
        <v>40.126040576760538</v>
      </c>
    </row>
    <row r="396" spans="1:6" ht="25.5" x14ac:dyDescent="0.25">
      <c r="A396" s="232" t="s">
        <v>321</v>
      </c>
      <c r="B396" s="26" t="s">
        <v>23</v>
      </c>
      <c r="C396" s="15" t="s">
        <v>5</v>
      </c>
      <c r="D396" s="100">
        <v>0</v>
      </c>
      <c r="E396" s="100">
        <v>0</v>
      </c>
      <c r="F396" s="101">
        <v>0</v>
      </c>
    </row>
    <row r="397" spans="1:6" ht="25.5" x14ac:dyDescent="0.25">
      <c r="A397" s="233"/>
      <c r="B397" s="23"/>
      <c r="C397" s="17" t="s">
        <v>7</v>
      </c>
      <c r="D397" s="100">
        <v>0</v>
      </c>
      <c r="E397" s="100">
        <v>0</v>
      </c>
      <c r="F397" s="101">
        <v>0</v>
      </c>
    </row>
    <row r="398" spans="1:6" ht="38.25" x14ac:dyDescent="0.25">
      <c r="A398" s="233"/>
      <c r="B398" s="23"/>
      <c r="C398" s="17" t="s">
        <v>8</v>
      </c>
      <c r="D398" s="35">
        <v>67561</v>
      </c>
      <c r="E398" s="35">
        <v>46271.598250000003</v>
      </c>
      <c r="F398" s="102">
        <f>E398/D398*100</f>
        <v>68.488622504107397</v>
      </c>
    </row>
    <row r="399" spans="1:6" ht="16.5" thickBot="1" x14ac:dyDescent="0.3">
      <c r="A399" s="234"/>
      <c r="B399" s="27"/>
      <c r="C399" s="18" t="s">
        <v>6</v>
      </c>
      <c r="D399" s="100">
        <v>0</v>
      </c>
      <c r="E399" s="100">
        <v>0</v>
      </c>
      <c r="F399" s="101">
        <v>0</v>
      </c>
    </row>
    <row r="400" spans="1:6" ht="16.5" thickBot="1" x14ac:dyDescent="0.3">
      <c r="A400" s="24"/>
      <c r="B400" s="25" t="s">
        <v>81</v>
      </c>
      <c r="C400" s="21"/>
      <c r="D400" s="98">
        <f>SUM(D396:D399)</f>
        <v>67561</v>
      </c>
      <c r="E400" s="98">
        <f>SUM(E396:E399)</f>
        <v>46271.598250000003</v>
      </c>
      <c r="F400" s="99">
        <f>E400/D400*100</f>
        <v>68.488622504107397</v>
      </c>
    </row>
    <row r="401" spans="1:6" ht="25.5" x14ac:dyDescent="0.25">
      <c r="A401" s="239" t="s">
        <v>118</v>
      </c>
      <c r="B401" s="236" t="s">
        <v>121</v>
      </c>
      <c r="C401" s="34" t="s">
        <v>5</v>
      </c>
      <c r="D401" s="35">
        <f t="shared" ref="D401:E402" si="17">D406+D411+D416</f>
        <v>2608.9454999999998</v>
      </c>
      <c r="E401" s="35">
        <f t="shared" si="17"/>
        <v>686.06113000000005</v>
      </c>
      <c r="F401" s="93">
        <f>E401/D401*100</f>
        <v>26.296491436865971</v>
      </c>
    </row>
    <row r="402" spans="1:6" ht="25.5" x14ac:dyDescent="0.25">
      <c r="A402" s="240"/>
      <c r="B402" s="237"/>
      <c r="C402" s="28" t="s">
        <v>7</v>
      </c>
      <c r="D402" s="35">
        <f t="shared" si="17"/>
        <v>869.65449999999998</v>
      </c>
      <c r="E402" s="35">
        <f>E407+E412+E417</f>
        <v>228.68704</v>
      </c>
      <c r="F402" s="94">
        <f t="shared" ref="F402:F403" si="18">E402/D402*100</f>
        <v>26.296309626409109</v>
      </c>
    </row>
    <row r="403" spans="1:6" ht="38.25" x14ac:dyDescent="0.25">
      <c r="A403" s="240"/>
      <c r="B403" s="237"/>
      <c r="C403" s="28" t="s">
        <v>8</v>
      </c>
      <c r="D403" s="35">
        <f>D408+D413+D418+D423</f>
        <v>276837.16419000004</v>
      </c>
      <c r="E403" s="35">
        <f>E408+E413+E418+E423</f>
        <v>120201.0021</v>
      </c>
      <c r="F403" s="186">
        <f t="shared" si="18"/>
        <v>43.419387874347372</v>
      </c>
    </row>
    <row r="404" spans="1:6" ht="16.5" thickBot="1" x14ac:dyDescent="0.3">
      <c r="A404" s="241"/>
      <c r="B404" s="238"/>
      <c r="C404" s="29" t="s">
        <v>6</v>
      </c>
      <c r="D404" s="96">
        <v>0</v>
      </c>
      <c r="E404" s="96">
        <v>0</v>
      </c>
      <c r="F404" s="97">
        <v>0</v>
      </c>
    </row>
    <row r="405" spans="1:6" ht="16.5" thickBot="1" x14ac:dyDescent="0.3">
      <c r="A405" s="30"/>
      <c r="B405" s="25" t="s">
        <v>79</v>
      </c>
      <c r="C405" s="31"/>
      <c r="D405" s="98">
        <f>SUM(D401:D404)</f>
        <v>280315.76419000002</v>
      </c>
      <c r="E405" s="98">
        <f>SUM(E401:E404)</f>
        <v>121115.75027</v>
      </c>
      <c r="F405" s="99">
        <f>E405/D405*100</f>
        <v>43.206899412159672</v>
      </c>
    </row>
    <row r="406" spans="1:6" ht="25.5" customHeight="1" x14ac:dyDescent="0.25">
      <c r="A406" s="232" t="s">
        <v>119</v>
      </c>
      <c r="B406" s="242" t="s">
        <v>319</v>
      </c>
      <c r="C406" s="15" t="s">
        <v>5</v>
      </c>
      <c r="D406" s="100">
        <v>0</v>
      </c>
      <c r="E406" s="100">
        <v>0</v>
      </c>
      <c r="F406" s="101">
        <v>0</v>
      </c>
    </row>
    <row r="407" spans="1:6" ht="34.5" customHeight="1" x14ac:dyDescent="0.25">
      <c r="A407" s="233"/>
      <c r="B407" s="243"/>
      <c r="C407" s="17" t="s">
        <v>7</v>
      </c>
      <c r="D407" s="35">
        <v>0</v>
      </c>
      <c r="E407" s="187">
        <v>0</v>
      </c>
      <c r="F407" s="101">
        <v>0</v>
      </c>
    </row>
    <row r="408" spans="1:6" ht="38.25" x14ac:dyDescent="0.25">
      <c r="A408" s="233"/>
      <c r="B408" s="243"/>
      <c r="C408" s="17" t="s">
        <v>8</v>
      </c>
      <c r="D408" s="35">
        <v>845</v>
      </c>
      <c r="E408" s="187">
        <v>0</v>
      </c>
      <c r="F408" s="102">
        <f>E408/D408*100</f>
        <v>0</v>
      </c>
    </row>
    <row r="409" spans="1:6" ht="16.5" thickBot="1" x14ac:dyDescent="0.3">
      <c r="A409" s="233"/>
      <c r="B409" s="23"/>
      <c r="C409" s="18" t="s">
        <v>6</v>
      </c>
      <c r="D409" s="103">
        <v>0</v>
      </c>
      <c r="E409" s="103">
        <v>0</v>
      </c>
      <c r="F409" s="104">
        <v>0</v>
      </c>
    </row>
    <row r="410" spans="1:6" ht="16.5" thickBot="1" x14ac:dyDescent="0.3">
      <c r="A410" s="24"/>
      <c r="B410" s="25" t="s">
        <v>81</v>
      </c>
      <c r="C410" s="21"/>
      <c r="D410" s="98">
        <f>SUM(D406:D409)</f>
        <v>845</v>
      </c>
      <c r="E410" s="98">
        <f>SUM(E406:E409)</f>
        <v>0</v>
      </c>
      <c r="F410" s="99">
        <f>E410/D410*100</f>
        <v>0</v>
      </c>
    </row>
    <row r="411" spans="1:6" ht="45" x14ac:dyDescent="0.25">
      <c r="A411" s="232" t="s">
        <v>120</v>
      </c>
      <c r="B411" s="108" t="s">
        <v>122</v>
      </c>
      <c r="C411" s="109" t="s">
        <v>5</v>
      </c>
      <c r="D411" s="110">
        <v>2608.9454999999998</v>
      </c>
      <c r="E411" s="110">
        <v>686.06113000000005</v>
      </c>
      <c r="F411" s="111">
        <f>E411/D411*100</f>
        <v>26.296491436865971</v>
      </c>
    </row>
    <row r="412" spans="1:6" ht="25.5" x14ac:dyDescent="0.25">
      <c r="A412" s="233"/>
      <c r="B412" s="23"/>
      <c r="C412" s="17" t="s">
        <v>7</v>
      </c>
      <c r="D412" s="35">
        <v>869.65449999999998</v>
      </c>
      <c r="E412" s="35">
        <v>228.68704</v>
      </c>
      <c r="F412" s="102">
        <f t="shared" ref="F412:F413" si="19">E412/D412*100</f>
        <v>26.296309626409109</v>
      </c>
    </row>
    <row r="413" spans="1:6" ht="38.25" x14ac:dyDescent="0.25">
      <c r="A413" s="233"/>
      <c r="B413" s="23"/>
      <c r="C413" s="17" t="s">
        <v>8</v>
      </c>
      <c r="D413" s="35">
        <v>7804.7928499999998</v>
      </c>
      <c r="E413" s="35">
        <v>1086.9661599999999</v>
      </c>
      <c r="F413" s="102">
        <f t="shared" si="19"/>
        <v>13.926905952411023</v>
      </c>
    </row>
    <row r="414" spans="1:6" ht="16.5" thickBot="1" x14ac:dyDescent="0.3">
      <c r="A414" s="234"/>
      <c r="B414" s="112"/>
      <c r="C414" s="113" t="s">
        <v>6</v>
      </c>
      <c r="D414" s="96">
        <v>0</v>
      </c>
      <c r="E414" s="96">
        <v>0</v>
      </c>
      <c r="F414" s="97">
        <v>0</v>
      </c>
    </row>
    <row r="415" spans="1:6" ht="16.5" thickBot="1" x14ac:dyDescent="0.3">
      <c r="A415" s="24"/>
      <c r="B415" s="25" t="s">
        <v>81</v>
      </c>
      <c r="C415" s="21"/>
      <c r="D415" s="98">
        <f>SUM(D411:D414)</f>
        <v>11283.39285</v>
      </c>
      <c r="E415" s="98">
        <f>SUM(E411:E414)</f>
        <v>2001.71433</v>
      </c>
      <c r="F415" s="99">
        <f>E415/D415*100</f>
        <v>17.740358388744749</v>
      </c>
    </row>
    <row r="416" spans="1:6" ht="38.25" customHeight="1" x14ac:dyDescent="0.25">
      <c r="A416" s="228" t="s">
        <v>320</v>
      </c>
      <c r="B416" s="242" t="s">
        <v>23</v>
      </c>
      <c r="C416" s="109" t="s">
        <v>5</v>
      </c>
      <c r="D416" s="100">
        <v>0</v>
      </c>
      <c r="E416" s="100">
        <v>0</v>
      </c>
      <c r="F416" s="188">
        <v>0</v>
      </c>
    </row>
    <row r="417" spans="1:6" ht="30.75" customHeight="1" x14ac:dyDescent="0.25">
      <c r="A417" s="229"/>
      <c r="B417" s="243"/>
      <c r="C417" s="17" t="s">
        <v>7</v>
      </c>
      <c r="D417" s="35">
        <v>0</v>
      </c>
      <c r="E417" s="35">
        <v>0</v>
      </c>
      <c r="F417" s="188">
        <v>0</v>
      </c>
    </row>
    <row r="418" spans="1:6" ht="32.25" customHeight="1" x14ac:dyDescent="0.25">
      <c r="A418" s="229"/>
      <c r="B418" s="243"/>
      <c r="C418" s="17" t="s">
        <v>8</v>
      </c>
      <c r="D418" s="35">
        <v>268058</v>
      </c>
      <c r="E418" s="35">
        <v>118984.6646</v>
      </c>
      <c r="F418" s="188">
        <f t="shared" ref="F418" si="20">E418/D418*100</f>
        <v>44.387656626550971</v>
      </c>
    </row>
    <row r="419" spans="1:6" ht="29.25" customHeight="1" thickBot="1" x14ac:dyDescent="0.3">
      <c r="A419" s="266"/>
      <c r="B419" s="265"/>
      <c r="C419" s="113" t="s">
        <v>6</v>
      </c>
      <c r="D419" s="103">
        <v>0</v>
      </c>
      <c r="E419" s="103">
        <v>0</v>
      </c>
      <c r="F419" s="189">
        <v>0</v>
      </c>
    </row>
    <row r="420" spans="1:6" ht="17.25" customHeight="1" thickBot="1" x14ac:dyDescent="0.3">
      <c r="A420" s="24"/>
      <c r="B420" s="25" t="s">
        <v>81</v>
      </c>
      <c r="C420" s="118"/>
      <c r="D420" s="190">
        <f>SUM(D416:D419)</f>
        <v>268058</v>
      </c>
      <c r="E420" s="190">
        <f>SUM(E416:E419)</f>
        <v>118984.6646</v>
      </c>
      <c r="F420" s="191">
        <f>E420/D420*100</f>
        <v>44.387656626550971</v>
      </c>
    </row>
    <row r="421" spans="1:6" ht="17.25" customHeight="1" x14ac:dyDescent="0.25">
      <c r="A421" s="228" t="s">
        <v>474</v>
      </c>
      <c r="B421" s="230" t="s">
        <v>475</v>
      </c>
      <c r="C421" s="28" t="s">
        <v>5</v>
      </c>
      <c r="D421" s="35">
        <v>0</v>
      </c>
      <c r="E421" s="35">
        <v>0</v>
      </c>
      <c r="F421" s="35">
        <v>0</v>
      </c>
    </row>
    <row r="422" spans="1:6" ht="36.75" customHeight="1" x14ac:dyDescent="0.25">
      <c r="A422" s="229"/>
      <c r="B422" s="231"/>
      <c r="C422" s="28" t="s">
        <v>7</v>
      </c>
      <c r="D422" s="100">
        <v>0</v>
      </c>
      <c r="E422" s="100">
        <v>0</v>
      </c>
      <c r="F422" s="101">
        <v>0</v>
      </c>
    </row>
    <row r="423" spans="1:6" ht="42.75" customHeight="1" x14ac:dyDescent="0.25">
      <c r="A423" s="229"/>
      <c r="B423" s="231"/>
      <c r="C423" s="28" t="s">
        <v>8</v>
      </c>
      <c r="D423" s="35">
        <v>129.37134</v>
      </c>
      <c r="E423" s="35">
        <v>129.37134</v>
      </c>
      <c r="F423" s="101">
        <v>0</v>
      </c>
    </row>
    <row r="424" spans="1:6" ht="27.75" customHeight="1" x14ac:dyDescent="0.25">
      <c r="A424" s="229"/>
      <c r="B424" s="231"/>
      <c r="C424" s="28" t="s">
        <v>6</v>
      </c>
      <c r="D424" s="100">
        <v>0</v>
      </c>
      <c r="E424" s="100">
        <v>0</v>
      </c>
      <c r="F424" s="101">
        <v>0</v>
      </c>
    </row>
    <row r="425" spans="1:6" ht="25.5" x14ac:dyDescent="0.25">
      <c r="A425" s="240" t="s">
        <v>123</v>
      </c>
      <c r="B425" s="237" t="s">
        <v>126</v>
      </c>
      <c r="C425" s="33" t="s">
        <v>5</v>
      </c>
      <c r="D425" s="100">
        <v>0</v>
      </c>
      <c r="E425" s="100">
        <v>0</v>
      </c>
      <c r="F425" s="101">
        <v>0</v>
      </c>
    </row>
    <row r="426" spans="1:6" ht="25.5" x14ac:dyDescent="0.25">
      <c r="A426" s="240"/>
      <c r="B426" s="237"/>
      <c r="C426" s="28" t="s">
        <v>7</v>
      </c>
      <c r="D426" s="35">
        <f>D431+D436+D441</f>
        <v>0</v>
      </c>
      <c r="E426" s="35">
        <f>E431+E436+E441</f>
        <v>0</v>
      </c>
      <c r="F426" s="102">
        <v>0</v>
      </c>
    </row>
    <row r="427" spans="1:6" ht="38.25" x14ac:dyDescent="0.25">
      <c r="A427" s="240"/>
      <c r="B427" s="237"/>
      <c r="C427" s="28" t="s">
        <v>8</v>
      </c>
      <c r="D427" s="35">
        <f>D432+D437+D442</f>
        <v>68703.415459999989</v>
      </c>
      <c r="E427" s="35">
        <f>E432+E437+E442</f>
        <v>40479.677040000002</v>
      </c>
      <c r="F427" s="102">
        <f>E427/D427*100</f>
        <v>58.919453667580456</v>
      </c>
    </row>
    <row r="428" spans="1:6" ht="16.5" thickBot="1" x14ac:dyDescent="0.3">
      <c r="A428" s="241"/>
      <c r="B428" s="238"/>
      <c r="C428" s="29" t="s">
        <v>6</v>
      </c>
      <c r="D428" s="96">
        <v>0</v>
      </c>
      <c r="E428" s="96">
        <v>0</v>
      </c>
      <c r="F428" s="97">
        <v>0</v>
      </c>
    </row>
    <row r="429" spans="1:6" ht="16.5" thickBot="1" x14ac:dyDescent="0.3">
      <c r="A429" s="30"/>
      <c r="B429" s="25" t="s">
        <v>79</v>
      </c>
      <c r="C429" s="31"/>
      <c r="D429" s="98">
        <f>SUM(D425:D428)</f>
        <v>68703.415459999989</v>
      </c>
      <c r="E429" s="98">
        <f>SUM(E425:E428)</f>
        <v>40479.677040000002</v>
      </c>
      <c r="F429" s="99">
        <f>E429/D429*100</f>
        <v>58.919453667580456</v>
      </c>
    </row>
    <row r="430" spans="1:6" ht="30" x14ac:dyDescent="0.25">
      <c r="A430" s="232" t="s">
        <v>124</v>
      </c>
      <c r="B430" s="192" t="s">
        <v>150</v>
      </c>
      <c r="C430" s="15" t="s">
        <v>5</v>
      </c>
      <c r="D430" s="100">
        <v>0</v>
      </c>
      <c r="E430" s="100">
        <v>0</v>
      </c>
      <c r="F430" s="101">
        <v>0</v>
      </c>
    </row>
    <row r="431" spans="1:6" ht="25.5" x14ac:dyDescent="0.25">
      <c r="A431" s="233"/>
      <c r="B431" s="22"/>
      <c r="C431" s="17" t="s">
        <v>7</v>
      </c>
      <c r="D431" s="35">
        <v>0</v>
      </c>
      <c r="E431" s="35">
        <v>0</v>
      </c>
      <c r="F431" s="102">
        <v>0</v>
      </c>
    </row>
    <row r="432" spans="1:6" ht="38.25" x14ac:dyDescent="0.25">
      <c r="A432" s="233"/>
      <c r="B432" s="23"/>
      <c r="C432" s="17" t="s">
        <v>8</v>
      </c>
      <c r="D432" s="35">
        <v>2300</v>
      </c>
      <c r="E432" s="35">
        <v>0</v>
      </c>
      <c r="F432" s="102">
        <f>E432/D432*100</f>
        <v>0</v>
      </c>
    </row>
    <row r="433" spans="1:6" ht="16.5" thickBot="1" x14ac:dyDescent="0.3">
      <c r="A433" s="233"/>
      <c r="B433" s="23"/>
      <c r="C433" s="18" t="s">
        <v>6</v>
      </c>
      <c r="D433" s="103">
        <v>0</v>
      </c>
      <c r="E433" s="103">
        <v>0</v>
      </c>
      <c r="F433" s="104">
        <v>0</v>
      </c>
    </row>
    <row r="434" spans="1:6" ht="16.5" thickBot="1" x14ac:dyDescent="0.3">
      <c r="A434" s="24"/>
      <c r="B434" s="25" t="s">
        <v>81</v>
      </c>
      <c r="C434" s="21"/>
      <c r="D434" s="98">
        <f>SUM(D430:D433)</f>
        <v>2300</v>
      </c>
      <c r="E434" s="145">
        <f>SUM(E430:E433)</f>
        <v>0</v>
      </c>
      <c r="F434" s="106">
        <f>E434/D434*100</f>
        <v>0</v>
      </c>
    </row>
    <row r="435" spans="1:6" ht="30" x14ac:dyDescent="0.25">
      <c r="A435" s="232" t="s">
        <v>125</v>
      </c>
      <c r="B435" s="26" t="s">
        <v>151</v>
      </c>
      <c r="C435" s="15" t="s">
        <v>5</v>
      </c>
      <c r="D435" s="35">
        <v>0</v>
      </c>
      <c r="E435" s="35">
        <v>0</v>
      </c>
      <c r="F435" s="102">
        <v>0</v>
      </c>
    </row>
    <row r="436" spans="1:6" ht="25.5" x14ac:dyDescent="0.25">
      <c r="A436" s="233"/>
      <c r="B436" s="23"/>
      <c r="C436" s="17" t="s">
        <v>7</v>
      </c>
      <c r="D436" s="35">
        <v>0</v>
      </c>
      <c r="E436" s="35">
        <v>0</v>
      </c>
      <c r="F436" s="102">
        <v>0</v>
      </c>
    </row>
    <row r="437" spans="1:6" ht="38.25" x14ac:dyDescent="0.25">
      <c r="A437" s="233"/>
      <c r="B437" s="23"/>
      <c r="C437" s="17" t="s">
        <v>8</v>
      </c>
      <c r="D437" s="35">
        <v>8200</v>
      </c>
      <c r="E437" s="35">
        <v>3914</v>
      </c>
      <c r="F437" s="102">
        <f>E437/D437*100</f>
        <v>47.731707317073166</v>
      </c>
    </row>
    <row r="438" spans="1:6" ht="16.5" thickBot="1" x14ac:dyDescent="0.3">
      <c r="A438" s="234"/>
      <c r="B438" s="27"/>
      <c r="C438" s="18" t="s">
        <v>6</v>
      </c>
      <c r="D438" s="35">
        <v>0</v>
      </c>
      <c r="E438" s="35">
        <v>0</v>
      </c>
      <c r="F438" s="102">
        <v>0</v>
      </c>
    </row>
    <row r="439" spans="1:6" ht="16.5" thickBot="1" x14ac:dyDescent="0.3">
      <c r="A439" s="24"/>
      <c r="B439" s="25" t="s">
        <v>81</v>
      </c>
      <c r="C439" s="21"/>
      <c r="D439" s="98">
        <f>SUM(D435:D438)</f>
        <v>8200</v>
      </c>
      <c r="E439" s="98">
        <f>SUM(E435:E438)</f>
        <v>3914</v>
      </c>
      <c r="F439" s="99">
        <f>E439/D439*100</f>
        <v>47.731707317073166</v>
      </c>
    </row>
    <row r="440" spans="1:6" ht="25.5" x14ac:dyDescent="0.25">
      <c r="A440" s="232" t="s">
        <v>224</v>
      </c>
      <c r="B440" s="26" t="s">
        <v>23</v>
      </c>
      <c r="C440" s="15" t="s">
        <v>5</v>
      </c>
      <c r="D440" s="35">
        <v>0</v>
      </c>
      <c r="E440" s="35">
        <v>0</v>
      </c>
      <c r="F440" s="102">
        <v>0</v>
      </c>
    </row>
    <row r="441" spans="1:6" ht="25.5" x14ac:dyDescent="0.25">
      <c r="A441" s="233"/>
      <c r="B441" s="23"/>
      <c r="C441" s="17" t="s">
        <v>7</v>
      </c>
      <c r="D441" s="35">
        <v>0</v>
      </c>
      <c r="E441" s="35">
        <v>0</v>
      </c>
      <c r="F441" s="102">
        <v>0</v>
      </c>
    </row>
    <row r="442" spans="1:6" ht="38.25" x14ac:dyDescent="0.25">
      <c r="A442" s="233"/>
      <c r="B442" s="23"/>
      <c r="C442" s="17" t="s">
        <v>8</v>
      </c>
      <c r="D442" s="35">
        <v>58203.415459999997</v>
      </c>
      <c r="E442" s="35">
        <v>36565.677040000002</v>
      </c>
      <c r="F442" s="102">
        <f>E442/D442*100</f>
        <v>62.823936964884098</v>
      </c>
    </row>
    <row r="443" spans="1:6" ht="16.5" thickBot="1" x14ac:dyDescent="0.3">
      <c r="A443" s="234"/>
      <c r="B443" s="27"/>
      <c r="C443" s="18" t="s">
        <v>6</v>
      </c>
      <c r="D443" s="35">
        <v>0</v>
      </c>
      <c r="E443" s="35">
        <v>0</v>
      </c>
      <c r="F443" s="102">
        <v>0</v>
      </c>
    </row>
    <row r="444" spans="1:6" ht="16.5" thickBot="1" x14ac:dyDescent="0.3">
      <c r="A444" s="24"/>
      <c r="B444" s="25" t="s">
        <v>81</v>
      </c>
      <c r="C444" s="21"/>
      <c r="D444" s="98">
        <f>SUM(D440:D443)</f>
        <v>58203.415459999997</v>
      </c>
      <c r="E444" s="98">
        <f>SUM(E440:E443)</f>
        <v>36565.677040000002</v>
      </c>
      <c r="F444" s="99">
        <f t="shared" ref="F444" si="21">E444/D444*100</f>
        <v>62.823936964884098</v>
      </c>
    </row>
    <row r="445" spans="1:6" ht="25.5" x14ac:dyDescent="0.25">
      <c r="A445" s="239" t="s">
        <v>127</v>
      </c>
      <c r="B445" s="236" t="s">
        <v>130</v>
      </c>
      <c r="C445" s="34" t="s">
        <v>5</v>
      </c>
      <c r="D445" s="193">
        <f t="shared" ref="D445:E448" si="22">D450+D455</f>
        <v>173724.75</v>
      </c>
      <c r="E445" s="193">
        <f t="shared" si="22"/>
        <v>20767.56162</v>
      </c>
      <c r="F445" s="93">
        <f>E445/D445*100</f>
        <v>11.95429069260425</v>
      </c>
    </row>
    <row r="446" spans="1:6" ht="25.5" x14ac:dyDescent="0.25">
      <c r="A446" s="240"/>
      <c r="B446" s="237"/>
      <c r="C446" s="28" t="s">
        <v>7</v>
      </c>
      <c r="D446" s="95">
        <f t="shared" si="22"/>
        <v>939186.77</v>
      </c>
      <c r="E446" s="95">
        <f t="shared" si="22"/>
        <v>123721.63836</v>
      </c>
      <c r="F446" s="94">
        <f>E446/D446*100</f>
        <v>13.173273124364815</v>
      </c>
    </row>
    <row r="447" spans="1:6" ht="38.25" x14ac:dyDescent="0.25">
      <c r="A447" s="240"/>
      <c r="B447" s="237"/>
      <c r="C447" s="28" t="s">
        <v>8</v>
      </c>
      <c r="D447" s="95">
        <f t="shared" si="22"/>
        <v>1751892.33002</v>
      </c>
      <c r="E447" s="95">
        <f t="shared" si="22"/>
        <v>542431.08123999997</v>
      </c>
      <c r="F447" s="94">
        <f t="shared" ref="F447:F449" si="23">E447/D447*100</f>
        <v>30.962580972873344</v>
      </c>
    </row>
    <row r="448" spans="1:6" ht="16.5" thickBot="1" x14ac:dyDescent="0.3">
      <c r="A448" s="241"/>
      <c r="B448" s="238"/>
      <c r="C448" s="29" t="s">
        <v>6</v>
      </c>
      <c r="D448" s="95">
        <f t="shared" si="22"/>
        <v>110782</v>
      </c>
      <c r="E448" s="95">
        <f t="shared" si="22"/>
        <v>0</v>
      </c>
      <c r="F448" s="194">
        <f t="shared" si="23"/>
        <v>0</v>
      </c>
    </row>
    <row r="449" spans="1:6" ht="16.5" thickBot="1" x14ac:dyDescent="0.3">
      <c r="A449" s="30"/>
      <c r="B449" s="25" t="s">
        <v>79</v>
      </c>
      <c r="C449" s="31"/>
      <c r="D449" s="98">
        <f>SUM(D445:D448)</f>
        <v>2975585.8500199998</v>
      </c>
      <c r="E449" s="145">
        <f>SUM(E445:E448)</f>
        <v>686920.28122</v>
      </c>
      <c r="F449" s="195">
        <f t="shared" si="23"/>
        <v>23.085211311089644</v>
      </c>
    </row>
    <row r="450" spans="1:6" ht="30" x14ac:dyDescent="0.25">
      <c r="A450" s="239" t="s">
        <v>128</v>
      </c>
      <c r="B450" s="22" t="s">
        <v>131</v>
      </c>
      <c r="C450" s="15" t="s">
        <v>5</v>
      </c>
      <c r="D450" s="35">
        <v>173724.75</v>
      </c>
      <c r="E450" s="100">
        <v>20767.56162</v>
      </c>
      <c r="F450" s="101">
        <f>E450/D450*100</f>
        <v>11.95429069260425</v>
      </c>
    </row>
    <row r="451" spans="1:6" ht="25.5" x14ac:dyDescent="0.25">
      <c r="A451" s="240"/>
      <c r="B451" s="22"/>
      <c r="C451" s="17" t="s">
        <v>7</v>
      </c>
      <c r="D451" s="35">
        <v>937843.77</v>
      </c>
      <c r="E451" s="35">
        <v>123491.06243999999</v>
      </c>
      <c r="F451" s="102">
        <f>E451/D451*100</f>
        <v>13.167551610435071</v>
      </c>
    </row>
    <row r="452" spans="1:6" ht="38.25" x14ac:dyDescent="0.25">
      <c r="A452" s="240"/>
      <c r="B452" s="23"/>
      <c r="C452" s="17" t="s">
        <v>8</v>
      </c>
      <c r="D452" s="35">
        <v>434190.20529000001</v>
      </c>
      <c r="E452" s="35">
        <v>66176.980819999997</v>
      </c>
      <c r="F452" s="102">
        <f>E452/D452*100</f>
        <v>15.241472519123208</v>
      </c>
    </row>
    <row r="453" spans="1:6" ht="16.5" thickBot="1" x14ac:dyDescent="0.3">
      <c r="A453" s="241"/>
      <c r="B453" s="23"/>
      <c r="C453" s="18" t="s">
        <v>6</v>
      </c>
      <c r="D453" s="103">
        <v>0</v>
      </c>
      <c r="E453" s="103">
        <v>0</v>
      </c>
      <c r="F453" s="104">
        <v>0</v>
      </c>
    </row>
    <row r="454" spans="1:6" ht="16.5" thickBot="1" x14ac:dyDescent="0.3">
      <c r="A454" s="24"/>
      <c r="B454" s="25" t="s">
        <v>81</v>
      </c>
      <c r="C454" s="21"/>
      <c r="D454" s="98">
        <f>SUM(D450:D453)</f>
        <v>1545758.72529</v>
      </c>
      <c r="E454" s="98">
        <f>SUM(E450:E453)</f>
        <v>210435.60488</v>
      </c>
      <c r="F454" s="99">
        <f>E454/D454*100</f>
        <v>13.613742004951011</v>
      </c>
    </row>
    <row r="455" spans="1:6" ht="29.25" customHeight="1" x14ac:dyDescent="0.25">
      <c r="A455" s="232" t="s">
        <v>129</v>
      </c>
      <c r="B455" s="257" t="s">
        <v>241</v>
      </c>
      <c r="C455" s="15" t="s">
        <v>5</v>
      </c>
      <c r="D455" s="103">
        <v>0</v>
      </c>
      <c r="E455" s="103">
        <v>0</v>
      </c>
      <c r="F455" s="104">
        <v>0</v>
      </c>
    </row>
    <row r="456" spans="1:6" ht="25.5" x14ac:dyDescent="0.25">
      <c r="A456" s="233"/>
      <c r="B456" s="258"/>
      <c r="C456" s="17" t="s">
        <v>7</v>
      </c>
      <c r="D456" s="35">
        <v>1343</v>
      </c>
      <c r="E456" s="35">
        <v>230.57592</v>
      </c>
      <c r="F456" s="102">
        <f>E456/D456*100</f>
        <v>17.168720774385704</v>
      </c>
    </row>
    <row r="457" spans="1:6" ht="38.25" x14ac:dyDescent="0.25">
      <c r="A457" s="233"/>
      <c r="B457" s="23"/>
      <c r="C457" s="17" t="s">
        <v>8</v>
      </c>
      <c r="D457" s="35">
        <v>1317702.12473</v>
      </c>
      <c r="E457" s="35">
        <v>476254.10041999997</v>
      </c>
      <c r="F457" s="102">
        <f>E457/D457*100</f>
        <v>36.142773960965222</v>
      </c>
    </row>
    <row r="458" spans="1:6" ht="16.5" thickBot="1" x14ac:dyDescent="0.3">
      <c r="A458" s="234"/>
      <c r="B458" s="27"/>
      <c r="C458" s="18" t="s">
        <v>6</v>
      </c>
      <c r="D458" s="103">
        <v>110782</v>
      </c>
      <c r="E458" s="103">
        <v>0</v>
      </c>
      <c r="F458" s="104">
        <v>0</v>
      </c>
    </row>
    <row r="459" spans="1:6" ht="16.5" thickBot="1" x14ac:dyDescent="0.3">
      <c r="A459" s="24"/>
      <c r="B459" s="25" t="s">
        <v>81</v>
      </c>
      <c r="C459" s="21"/>
      <c r="D459" s="98">
        <f>SUM(D455:D458)</f>
        <v>1429827.12473</v>
      </c>
      <c r="E459" s="98">
        <f>SUM(E455:E458)</f>
        <v>476484.67633999995</v>
      </c>
      <c r="F459" s="99">
        <f>E459/D459*100</f>
        <v>33.324635412129034</v>
      </c>
    </row>
    <row r="460" spans="1:6" ht="25.5" x14ac:dyDescent="0.25">
      <c r="A460" s="239" t="s">
        <v>132</v>
      </c>
      <c r="B460" s="236" t="s">
        <v>134</v>
      </c>
      <c r="C460" s="34" t="s">
        <v>5</v>
      </c>
      <c r="D460" s="196">
        <f t="shared" ref="D460:E463" si="24">D465+D470</f>
        <v>335866.05</v>
      </c>
      <c r="E460" s="196">
        <f t="shared" si="24"/>
        <v>335866.05</v>
      </c>
      <c r="F460" s="197">
        <f>E460/D460*100</f>
        <v>100</v>
      </c>
    </row>
    <row r="461" spans="1:6" ht="25.5" x14ac:dyDescent="0.25">
      <c r="A461" s="240"/>
      <c r="B461" s="237"/>
      <c r="C461" s="28" t="s">
        <v>7</v>
      </c>
      <c r="D461" s="198">
        <f t="shared" si="24"/>
        <v>2685918.5670000003</v>
      </c>
      <c r="E461" s="198">
        <f t="shared" si="24"/>
        <v>640785.52969</v>
      </c>
      <c r="F461" s="197">
        <f>E461/D461*100</f>
        <v>23.857221047684874</v>
      </c>
    </row>
    <row r="462" spans="1:6" ht="38.25" x14ac:dyDescent="0.25">
      <c r="A462" s="240"/>
      <c r="B462" s="237"/>
      <c r="C462" s="28" t="s">
        <v>8</v>
      </c>
      <c r="D462" s="198">
        <f t="shared" si="24"/>
        <v>458436.19043000002</v>
      </c>
      <c r="E462" s="198">
        <f t="shared" si="24"/>
        <v>132960.23074999999</v>
      </c>
      <c r="F462" s="197">
        <f t="shared" ref="F462:F464" si="25">E462/D462*100</f>
        <v>29.002996169496807</v>
      </c>
    </row>
    <row r="463" spans="1:6" ht="15.75" thickBot="1" x14ac:dyDescent="0.3">
      <c r="A463" s="241"/>
      <c r="B463" s="238"/>
      <c r="C463" s="29" t="s">
        <v>6</v>
      </c>
      <c r="D463" s="198">
        <f t="shared" si="24"/>
        <v>927000</v>
      </c>
      <c r="E463" s="198">
        <f t="shared" si="24"/>
        <v>0</v>
      </c>
      <c r="F463" s="199">
        <f t="shared" si="25"/>
        <v>0</v>
      </c>
    </row>
    <row r="464" spans="1:6" ht="15.75" thickBot="1" x14ac:dyDescent="0.3">
      <c r="A464" s="30"/>
      <c r="B464" s="25" t="s">
        <v>79</v>
      </c>
      <c r="C464" s="200"/>
      <c r="D464" s="201">
        <f>SUM(D460:D463)</f>
        <v>4407220.80743</v>
      </c>
      <c r="E464" s="202">
        <f>SUM(E460:E463)</f>
        <v>1109611.8104400001</v>
      </c>
      <c r="F464" s="203">
        <f t="shared" si="25"/>
        <v>25.177132231934902</v>
      </c>
    </row>
    <row r="465" spans="1:7" ht="30" x14ac:dyDescent="0.25">
      <c r="A465" s="240" t="s">
        <v>618</v>
      </c>
      <c r="B465" s="22" t="s">
        <v>619</v>
      </c>
      <c r="C465" s="15" t="s">
        <v>5</v>
      </c>
      <c r="D465" s="100">
        <v>0</v>
      </c>
      <c r="E465" s="100">
        <v>0</v>
      </c>
      <c r="F465" s="101">
        <v>0</v>
      </c>
    </row>
    <row r="466" spans="1:7" ht="25.5" x14ac:dyDescent="0.25">
      <c r="A466" s="240"/>
      <c r="B466" s="22"/>
      <c r="C466" s="17" t="s">
        <v>7</v>
      </c>
      <c r="D466" s="35">
        <v>138149.20000000001</v>
      </c>
      <c r="E466" s="35">
        <v>45894.249819999997</v>
      </c>
      <c r="F466" s="102">
        <f>E466/D466*100</f>
        <v>33.220785802596033</v>
      </c>
    </row>
    <row r="467" spans="1:7" ht="38.25" x14ac:dyDescent="0.25">
      <c r="A467" s="240"/>
      <c r="B467" s="23"/>
      <c r="C467" s="17" t="s">
        <v>8</v>
      </c>
      <c r="D467" s="35">
        <v>54045.271430000001</v>
      </c>
      <c r="E467" s="35">
        <v>16356.40589</v>
      </c>
      <c r="F467" s="102">
        <f>E467/D467*100</f>
        <v>30.264268190761122</v>
      </c>
    </row>
    <row r="468" spans="1:7" ht="16.5" thickBot="1" x14ac:dyDescent="0.3">
      <c r="A468" s="241"/>
      <c r="B468" s="23"/>
      <c r="C468" s="18" t="s">
        <v>6</v>
      </c>
      <c r="D468" s="103">
        <v>0</v>
      </c>
      <c r="E468" s="103">
        <v>0</v>
      </c>
      <c r="F468" s="104">
        <v>0</v>
      </c>
    </row>
    <row r="469" spans="1:7" ht="16.5" thickBot="1" x14ac:dyDescent="0.3">
      <c r="A469" s="24"/>
      <c r="B469" s="25" t="s">
        <v>81</v>
      </c>
      <c r="C469" s="21"/>
      <c r="D469" s="98">
        <f>SUM(D465:D468)</f>
        <v>192194.47143000001</v>
      </c>
      <c r="E469" s="145">
        <f>SUM(E465:E468)</f>
        <v>62250.655709999999</v>
      </c>
      <c r="F469" s="106">
        <f>E469/D469*100</f>
        <v>32.389410187936953</v>
      </c>
    </row>
    <row r="470" spans="1:7" ht="25.5" x14ac:dyDescent="0.25">
      <c r="A470" s="240" t="s">
        <v>133</v>
      </c>
      <c r="B470" s="22" t="s">
        <v>135</v>
      </c>
      <c r="C470" s="15" t="s">
        <v>5</v>
      </c>
      <c r="D470" s="100">
        <v>335866.05</v>
      </c>
      <c r="E470" s="100">
        <v>335866.05</v>
      </c>
      <c r="F470" s="101">
        <v>0</v>
      </c>
      <c r="G470" s="4"/>
    </row>
    <row r="471" spans="1:7" ht="25.5" x14ac:dyDescent="0.25">
      <c r="A471" s="240"/>
      <c r="B471" s="22"/>
      <c r="C471" s="17" t="s">
        <v>7</v>
      </c>
      <c r="D471" s="35">
        <v>2547769.3670000001</v>
      </c>
      <c r="E471" s="35">
        <v>594891.27986999997</v>
      </c>
      <c r="F471" s="102">
        <f>E471/D471*100</f>
        <v>23.349494957249007</v>
      </c>
    </row>
    <row r="472" spans="1:7" ht="38.25" x14ac:dyDescent="0.25">
      <c r="A472" s="240"/>
      <c r="B472" s="23"/>
      <c r="C472" s="17" t="s">
        <v>8</v>
      </c>
      <c r="D472" s="35">
        <v>404390.91899999999</v>
      </c>
      <c r="E472" s="35">
        <v>116603.82485999999</v>
      </c>
      <c r="F472" s="102">
        <f>E472/D472*100</f>
        <v>28.834432075859745</v>
      </c>
      <c r="G472" s="2"/>
    </row>
    <row r="473" spans="1:7" ht="16.5" thickBot="1" x14ac:dyDescent="0.3">
      <c r="A473" s="241"/>
      <c r="B473" s="23"/>
      <c r="C473" s="18" t="s">
        <v>6</v>
      </c>
      <c r="D473" s="103">
        <v>927000</v>
      </c>
      <c r="E473" s="103">
        <v>0</v>
      </c>
      <c r="F473" s="104">
        <f>E473/D473*100</f>
        <v>0</v>
      </c>
      <c r="G473" s="3"/>
    </row>
    <row r="474" spans="1:7" ht="16.5" thickBot="1" x14ac:dyDescent="0.3">
      <c r="A474" s="24"/>
      <c r="B474" s="25" t="s">
        <v>81</v>
      </c>
      <c r="C474" s="21"/>
      <c r="D474" s="98">
        <f>SUM(D470:D473)</f>
        <v>4215026.3360000001</v>
      </c>
      <c r="E474" s="145">
        <f>SUM(E470:E473)</f>
        <v>1047361.1547300001</v>
      </c>
      <c r="F474" s="106">
        <f>E474/D474*100</f>
        <v>24.84827071623782</v>
      </c>
    </row>
    <row r="475" spans="1:7" ht="25.5" x14ac:dyDescent="0.25">
      <c r="A475" s="239" t="s">
        <v>136</v>
      </c>
      <c r="B475" s="236" t="s">
        <v>139</v>
      </c>
      <c r="C475" s="34" t="s">
        <v>5</v>
      </c>
      <c r="D475" s="35">
        <v>0</v>
      </c>
      <c r="E475" s="35">
        <v>0</v>
      </c>
      <c r="F475" s="102">
        <v>0</v>
      </c>
    </row>
    <row r="476" spans="1:7" ht="69" customHeight="1" x14ac:dyDescent="0.25">
      <c r="A476" s="240"/>
      <c r="B476" s="237"/>
      <c r="C476" s="33" t="s">
        <v>170</v>
      </c>
      <c r="D476" s="204">
        <f>D482</f>
        <v>0</v>
      </c>
      <c r="E476" s="204">
        <f>E482</f>
        <v>0</v>
      </c>
      <c r="F476" s="205">
        <v>0</v>
      </c>
    </row>
    <row r="477" spans="1:7" ht="25.5" x14ac:dyDescent="0.25">
      <c r="A477" s="240"/>
      <c r="B477" s="237"/>
      <c r="C477" s="28" t="s">
        <v>7</v>
      </c>
      <c r="D477" s="95">
        <f>D483+D493</f>
        <v>75506.149999999994</v>
      </c>
      <c r="E477" s="95">
        <f>E483+E493</f>
        <v>26740.61</v>
      </c>
      <c r="F477" s="177">
        <f>E477/D477*100</f>
        <v>35.415141680512122</v>
      </c>
    </row>
    <row r="478" spans="1:7" ht="38.25" x14ac:dyDescent="0.25">
      <c r="A478" s="240"/>
      <c r="B478" s="237"/>
      <c r="C478" s="28" t="s">
        <v>8</v>
      </c>
      <c r="D478" s="95">
        <f>D484+D489+D494</f>
        <v>28025.57</v>
      </c>
      <c r="E478" s="95">
        <f>E484+E489+E494</f>
        <v>10221.569459999999</v>
      </c>
      <c r="F478" s="177">
        <f>E478/D478*100</f>
        <v>36.472298190545274</v>
      </c>
    </row>
    <row r="479" spans="1:7" ht="16.5" thickBot="1" x14ac:dyDescent="0.3">
      <c r="A479" s="241"/>
      <c r="B479" s="238"/>
      <c r="C479" s="29" t="s">
        <v>6</v>
      </c>
      <c r="D479" s="95">
        <f t="shared" ref="D479:E479" si="26">D485+D490</f>
        <v>0</v>
      </c>
      <c r="E479" s="95">
        <f t="shared" si="26"/>
        <v>0</v>
      </c>
      <c r="F479" s="94">
        <v>0</v>
      </c>
    </row>
    <row r="480" spans="1:7" ht="16.5" thickBot="1" x14ac:dyDescent="0.3">
      <c r="A480" s="30"/>
      <c r="B480" s="25" t="s">
        <v>79</v>
      </c>
      <c r="C480" s="31"/>
      <c r="D480" s="158">
        <f>SUM(D475:D479)</f>
        <v>103531.72</v>
      </c>
      <c r="E480" s="158">
        <f>SUM(E475:E479)</f>
        <v>36962.179459999999</v>
      </c>
      <c r="F480" s="195">
        <f>E480/D480*100</f>
        <v>35.701309183311167</v>
      </c>
    </row>
    <row r="481" spans="1:6" ht="30" customHeight="1" x14ac:dyDescent="0.25">
      <c r="A481" s="240" t="s">
        <v>137</v>
      </c>
      <c r="B481" s="242" t="s">
        <v>140</v>
      </c>
      <c r="C481" s="15" t="s">
        <v>5</v>
      </c>
      <c r="D481" s="100">
        <v>0</v>
      </c>
      <c r="E481" s="100">
        <v>0</v>
      </c>
      <c r="F481" s="101">
        <v>0</v>
      </c>
    </row>
    <row r="482" spans="1:6" ht="69.75" customHeight="1" x14ac:dyDescent="0.25">
      <c r="A482" s="240"/>
      <c r="B482" s="243"/>
      <c r="C482" s="15" t="s">
        <v>170</v>
      </c>
      <c r="D482" s="100">
        <v>0</v>
      </c>
      <c r="E482" s="100">
        <v>0</v>
      </c>
      <c r="F482" s="101">
        <v>0</v>
      </c>
    </row>
    <row r="483" spans="1:6" ht="25.5" x14ac:dyDescent="0.25">
      <c r="A483" s="240"/>
      <c r="B483" s="22"/>
      <c r="C483" s="17" t="s">
        <v>7</v>
      </c>
      <c r="D483" s="35">
        <v>45640</v>
      </c>
      <c r="E483" s="35">
        <v>0</v>
      </c>
      <c r="F483" s="101">
        <f t="shared" ref="F483:F484" si="27">E483/D483*100</f>
        <v>0</v>
      </c>
    </row>
    <row r="484" spans="1:6" ht="38.25" x14ac:dyDescent="0.25">
      <c r="A484" s="240"/>
      <c r="B484" s="23"/>
      <c r="C484" s="17" t="s">
        <v>8</v>
      </c>
      <c r="D484" s="35">
        <v>18281.439999999999</v>
      </c>
      <c r="E484" s="35">
        <v>1497.1794600000001</v>
      </c>
      <c r="F484" s="101">
        <f t="shared" si="27"/>
        <v>8.1896144942630347</v>
      </c>
    </row>
    <row r="485" spans="1:6" ht="16.5" thickBot="1" x14ac:dyDescent="0.3">
      <c r="A485" s="241"/>
      <c r="B485" s="23"/>
      <c r="C485" s="18" t="s">
        <v>6</v>
      </c>
      <c r="D485" s="103">
        <v>0</v>
      </c>
      <c r="E485" s="103">
        <v>0</v>
      </c>
      <c r="F485" s="104">
        <v>0</v>
      </c>
    </row>
    <row r="486" spans="1:6" ht="16.5" thickBot="1" x14ac:dyDescent="0.3">
      <c r="A486" s="24"/>
      <c r="B486" s="25" t="s">
        <v>81</v>
      </c>
      <c r="C486" s="21"/>
      <c r="D486" s="98">
        <f>SUM(D481:D485)</f>
        <v>63921.440000000002</v>
      </c>
      <c r="E486" s="98">
        <f>SUM(E481:E485)</f>
        <v>1497.1794600000001</v>
      </c>
      <c r="F486" s="99">
        <f>E486/D486*100</f>
        <v>2.3422179788190003</v>
      </c>
    </row>
    <row r="487" spans="1:6" ht="30" x14ac:dyDescent="0.25">
      <c r="A487" s="232" t="s">
        <v>138</v>
      </c>
      <c r="B487" s="22" t="s">
        <v>141</v>
      </c>
      <c r="C487" s="15" t="s">
        <v>5</v>
      </c>
      <c r="D487" s="100">
        <v>0</v>
      </c>
      <c r="E487" s="100">
        <v>0</v>
      </c>
      <c r="F487" s="101">
        <v>0</v>
      </c>
    </row>
    <row r="488" spans="1:6" ht="25.5" x14ac:dyDescent="0.25">
      <c r="A488" s="233"/>
      <c r="B488" s="23"/>
      <c r="C488" s="17" t="s">
        <v>7</v>
      </c>
      <c r="D488" s="100">
        <v>0</v>
      </c>
      <c r="E488" s="100">
        <v>0</v>
      </c>
      <c r="F488" s="101">
        <v>0</v>
      </c>
    </row>
    <row r="489" spans="1:6" ht="38.25" x14ac:dyDescent="0.25">
      <c r="A489" s="233"/>
      <c r="B489" s="23"/>
      <c r="C489" s="17" t="s">
        <v>8</v>
      </c>
      <c r="D489" s="35">
        <v>0</v>
      </c>
      <c r="E489" s="35">
        <v>0</v>
      </c>
      <c r="F489" s="102">
        <v>0</v>
      </c>
    </row>
    <row r="490" spans="1:6" ht="16.5" thickBot="1" x14ac:dyDescent="0.3">
      <c r="A490" s="234"/>
      <c r="B490" s="27"/>
      <c r="C490" s="18" t="s">
        <v>6</v>
      </c>
      <c r="D490" s="35">
        <v>0</v>
      </c>
      <c r="E490" s="35">
        <v>0</v>
      </c>
      <c r="F490" s="102">
        <v>0</v>
      </c>
    </row>
    <row r="491" spans="1:6" ht="16.5" thickBot="1" x14ac:dyDescent="0.3">
      <c r="A491" s="116"/>
      <c r="B491" s="117" t="s">
        <v>81</v>
      </c>
      <c r="C491" s="118"/>
      <c r="D491" s="98">
        <f>SUM(D487:D490)</f>
        <v>0</v>
      </c>
      <c r="E491" s="98">
        <f>SUM(E487:E490)</f>
        <v>0</v>
      </c>
      <c r="F491" s="99">
        <v>0</v>
      </c>
    </row>
    <row r="492" spans="1:6" ht="27.75" customHeight="1" x14ac:dyDescent="0.25">
      <c r="A492" s="263" t="s">
        <v>445</v>
      </c>
      <c r="B492" s="22" t="s">
        <v>446</v>
      </c>
      <c r="C492" s="28" t="s">
        <v>5</v>
      </c>
      <c r="D492" s="100">
        <v>0</v>
      </c>
      <c r="E492" s="100">
        <v>0</v>
      </c>
      <c r="F492" s="101">
        <v>0</v>
      </c>
    </row>
    <row r="493" spans="1:6" ht="25.5" x14ac:dyDescent="0.25">
      <c r="A493" s="264"/>
      <c r="B493" s="206"/>
      <c r="C493" s="28" t="s">
        <v>7</v>
      </c>
      <c r="D493" s="100">
        <v>29866.15</v>
      </c>
      <c r="E493" s="100">
        <v>26740.61</v>
      </c>
      <c r="F493" s="101">
        <v>0</v>
      </c>
    </row>
    <row r="494" spans="1:6" ht="38.25" x14ac:dyDescent="0.25">
      <c r="A494" s="264"/>
      <c r="B494" s="206"/>
      <c r="C494" s="28" t="s">
        <v>8</v>
      </c>
      <c r="D494" s="35">
        <v>9744.1299999999992</v>
      </c>
      <c r="E494" s="35">
        <v>8724.39</v>
      </c>
      <c r="F494" s="102">
        <v>0</v>
      </c>
    </row>
    <row r="495" spans="1:6" ht="16.5" thickBot="1" x14ac:dyDescent="0.3">
      <c r="A495" s="264"/>
      <c r="B495" s="206"/>
      <c r="C495" s="28" t="s">
        <v>6</v>
      </c>
      <c r="D495" s="35">
        <v>0</v>
      </c>
      <c r="E495" s="35">
        <v>0</v>
      </c>
      <c r="F495" s="102">
        <v>0</v>
      </c>
    </row>
    <row r="496" spans="1:6" ht="16.5" thickBot="1" x14ac:dyDescent="0.3">
      <c r="A496" s="264"/>
      <c r="B496" s="207" t="s">
        <v>81</v>
      </c>
      <c r="C496" s="208"/>
      <c r="D496" s="98">
        <f>SUM(D492:D495)</f>
        <v>39610.28</v>
      </c>
      <c r="E496" s="98">
        <f>SUM(E492:E495)</f>
        <v>35465</v>
      </c>
      <c r="F496" s="99">
        <v>0</v>
      </c>
    </row>
    <row r="497" spans="1:6" ht="25.5" x14ac:dyDescent="0.25">
      <c r="A497" s="259"/>
      <c r="B497" s="261" t="s">
        <v>71</v>
      </c>
      <c r="C497" s="209" t="s">
        <v>72</v>
      </c>
      <c r="D497" s="210">
        <f t="shared" ref="D497:E500" si="28">D6+D21+D66+D86+D121+D141+D161+D186+D221+D261+D296+D321+D346+D381+D401+D425+D445+D460+D476</f>
        <v>840180.47318999993</v>
      </c>
      <c r="E497" s="210">
        <f t="shared" si="28"/>
        <v>541861.73574999999</v>
      </c>
      <c r="F497" s="211">
        <f>E497/D497*100</f>
        <v>64.493493129238971</v>
      </c>
    </row>
    <row r="498" spans="1:6" ht="25.5" x14ac:dyDescent="0.25">
      <c r="A498" s="259"/>
      <c r="B498" s="261"/>
      <c r="C498" s="212" t="s">
        <v>73</v>
      </c>
      <c r="D498" s="210">
        <f t="shared" si="28"/>
        <v>12796384.260600001</v>
      </c>
      <c r="E498" s="210">
        <f t="shared" si="28"/>
        <v>4262803.1571400007</v>
      </c>
      <c r="F498" s="213">
        <f t="shared" ref="F498:F501" si="29">E498/D498*100</f>
        <v>33.312559785072644</v>
      </c>
    </row>
    <row r="499" spans="1:6" ht="38.25" x14ac:dyDescent="0.25">
      <c r="A499" s="259"/>
      <c r="B499" s="261"/>
      <c r="C499" s="212" t="s">
        <v>8</v>
      </c>
      <c r="D499" s="210">
        <f t="shared" si="28"/>
        <v>9555454.8005300015</v>
      </c>
      <c r="E499" s="210">
        <f t="shared" si="28"/>
        <v>3993214.5053500002</v>
      </c>
      <c r="F499" s="213">
        <f t="shared" si="29"/>
        <v>41.789894763863181</v>
      </c>
    </row>
    <row r="500" spans="1:6" ht="16.5" thickBot="1" x14ac:dyDescent="0.3">
      <c r="A500" s="260"/>
      <c r="B500" s="262"/>
      <c r="C500" s="214" t="s">
        <v>6</v>
      </c>
      <c r="D500" s="215">
        <f t="shared" si="28"/>
        <v>1600382.33</v>
      </c>
      <c r="E500" s="215">
        <f t="shared" si="28"/>
        <v>361612.78041000001</v>
      </c>
      <c r="F500" s="216">
        <f t="shared" si="29"/>
        <v>22.595399463701902</v>
      </c>
    </row>
    <row r="501" spans="1:6" ht="16.5" thickBot="1" x14ac:dyDescent="0.3">
      <c r="A501" s="217"/>
      <c r="B501" s="218"/>
      <c r="C501" s="219" t="s">
        <v>148</v>
      </c>
      <c r="D501" s="131">
        <f>D497+D498+D499+D500</f>
        <v>24792401.864320002</v>
      </c>
      <c r="E501" s="220">
        <f>E10+E25+E70+E90+E125+E145+E165+E190+E225+E265+E300+E325+E350+E385+E405+E429+E449+E464+E480</f>
        <v>9159492.1786500029</v>
      </c>
      <c r="F501" s="221">
        <f t="shared" si="29"/>
        <v>36.944755206763134</v>
      </c>
    </row>
    <row r="503" spans="1:6" x14ac:dyDescent="0.25">
      <c r="D503" s="1"/>
      <c r="E503" s="32"/>
    </row>
    <row r="504" spans="1:6" x14ac:dyDescent="0.25">
      <c r="C504" s="1"/>
      <c r="D504" s="1"/>
    </row>
    <row r="505" spans="1:6" x14ac:dyDescent="0.25">
      <c r="C505" s="1"/>
      <c r="D505" s="1"/>
    </row>
    <row r="506" spans="1:6" x14ac:dyDescent="0.25">
      <c r="C506" s="1"/>
      <c r="D506" s="1"/>
    </row>
    <row r="507" spans="1:6" x14ac:dyDescent="0.25">
      <c r="C507" s="1"/>
      <c r="D507" s="1"/>
    </row>
    <row r="508" spans="1:6" x14ac:dyDescent="0.25">
      <c r="C508" s="1"/>
      <c r="D508" s="1"/>
    </row>
  </sheetData>
  <autoFilter ref="A5:F501"/>
  <mergeCells count="132"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487:A490"/>
    <mergeCell ref="A497:A500"/>
    <mergeCell ref="B497:B500"/>
    <mergeCell ref="A460:A463"/>
    <mergeCell ref="B460:B463"/>
    <mergeCell ref="A470:A473"/>
    <mergeCell ref="A475:A479"/>
    <mergeCell ref="B475:B479"/>
    <mergeCell ref="A481:A485"/>
    <mergeCell ref="B481:B482"/>
    <mergeCell ref="A492:A496"/>
    <mergeCell ref="A465:A468"/>
    <mergeCell ref="A455:A458"/>
    <mergeCell ref="A425:A428"/>
    <mergeCell ref="B425:B428"/>
    <mergeCell ref="A430:A433"/>
    <mergeCell ref="A435:A438"/>
    <mergeCell ref="A440:A443"/>
    <mergeCell ref="A445:A448"/>
    <mergeCell ref="B445:B448"/>
    <mergeCell ref="A450:A453"/>
    <mergeCell ref="B455:B456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421:A424"/>
    <mergeCell ref="B421:B424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75" max="16383" man="1"/>
    <brk id="120" max="16383" man="1"/>
    <brk id="165" max="5" man="1"/>
    <brk id="205" max="5" man="1"/>
    <brk id="245" max="5" man="1"/>
    <brk id="290" max="5" man="1"/>
    <brk id="335" max="5" man="1"/>
    <brk id="380" max="5" man="1"/>
    <brk id="424" max="5" man="1"/>
    <brk id="4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8"/>
  <sheetViews>
    <sheetView view="pageBreakPreview" zoomScale="57" zoomScaleNormal="68" zoomScaleSheetLayoutView="57" workbookViewId="0">
      <pane ySplit="8" topLeftCell="A435" activePane="bottomLeft" state="frozen"/>
      <selection pane="bottomLeft" activeCell="G177" sqref="G177"/>
    </sheetView>
  </sheetViews>
  <sheetFormatPr defaultRowHeight="15.75" x14ac:dyDescent="0.25"/>
  <cols>
    <col min="1" max="1" width="7.28515625" style="6" customWidth="1"/>
    <col min="2" max="2" width="24.42578125" style="6" customWidth="1"/>
    <col min="3" max="3" width="10.85546875" style="6" customWidth="1"/>
    <col min="4" max="4" width="11.42578125" style="6" customWidth="1"/>
    <col min="5" max="5" width="11" style="6" customWidth="1"/>
    <col min="6" max="6" width="11.28515625" style="6" customWidth="1"/>
    <col min="7" max="7" width="11.28515625" style="8" customWidth="1"/>
    <col min="8" max="8" width="13.5703125" style="6" customWidth="1"/>
    <col min="9" max="9" width="11.5703125" style="8" customWidth="1"/>
    <col min="10" max="10" width="8.42578125" style="10" customWidth="1"/>
    <col min="11" max="16384" width="9.140625" style="6"/>
  </cols>
  <sheetData>
    <row r="1" spans="1:17" x14ac:dyDescent="0.25">
      <c r="A1" s="7"/>
      <c r="B1" s="7"/>
      <c r="C1" s="7"/>
      <c r="D1" s="7"/>
      <c r="E1" s="7"/>
      <c r="F1" s="7"/>
      <c r="G1" s="9"/>
      <c r="H1" s="9"/>
      <c r="I1" s="280" t="s">
        <v>156</v>
      </c>
      <c r="J1" s="280"/>
    </row>
    <row r="2" spans="1:17" x14ac:dyDescent="0.25">
      <c r="A2" s="7"/>
      <c r="B2" s="7"/>
      <c r="C2" s="7"/>
      <c r="D2" s="7"/>
      <c r="E2" s="7"/>
      <c r="F2" s="7"/>
      <c r="G2" s="9"/>
      <c r="H2" s="9"/>
      <c r="I2" s="9"/>
      <c r="J2" s="9"/>
    </row>
    <row r="3" spans="1:17" ht="18.75" x14ac:dyDescent="0.3">
      <c r="A3" s="282" t="s">
        <v>179</v>
      </c>
      <c r="B3" s="282"/>
      <c r="C3" s="282"/>
      <c r="D3" s="282"/>
      <c r="E3" s="282"/>
      <c r="F3" s="282"/>
      <c r="G3" s="282"/>
      <c r="H3" s="282"/>
      <c r="I3" s="282"/>
      <c r="J3" s="282"/>
      <c r="K3" s="11"/>
    </row>
    <row r="4" spans="1:17" ht="19.5" thickBot="1" x14ac:dyDescent="0.35">
      <c r="A4" s="281" t="s">
        <v>596</v>
      </c>
      <c r="B4" s="281"/>
      <c r="C4" s="281"/>
      <c r="D4" s="281"/>
      <c r="E4" s="281"/>
      <c r="F4" s="281"/>
      <c r="G4" s="281"/>
      <c r="H4" s="281"/>
      <c r="I4" s="281"/>
      <c r="J4" s="281"/>
      <c r="K4" s="11"/>
    </row>
    <row r="5" spans="1:17" ht="16.5" thickBot="1" x14ac:dyDescent="0.3">
      <c r="A5" s="283" t="s">
        <v>0</v>
      </c>
      <c r="B5" s="286" t="s">
        <v>172</v>
      </c>
      <c r="C5" s="283" t="s">
        <v>173</v>
      </c>
      <c r="D5" s="289" t="s">
        <v>180</v>
      </c>
      <c r="E5" s="290"/>
      <c r="F5" s="290"/>
      <c r="G5" s="290"/>
      <c r="H5" s="290"/>
      <c r="I5" s="290"/>
      <c r="J5" s="291"/>
      <c r="K5" s="11"/>
    </row>
    <row r="6" spans="1:17" ht="32.25" thickBot="1" x14ac:dyDescent="0.3">
      <c r="A6" s="284"/>
      <c r="B6" s="287"/>
      <c r="C6" s="284"/>
      <c r="D6" s="45" t="s">
        <v>434</v>
      </c>
      <c r="E6" s="289" t="s">
        <v>174</v>
      </c>
      <c r="F6" s="291"/>
      <c r="G6" s="289" t="s">
        <v>175</v>
      </c>
      <c r="H6" s="291"/>
      <c r="I6" s="289" t="s">
        <v>176</v>
      </c>
      <c r="J6" s="291"/>
      <c r="K6" s="11"/>
    </row>
    <row r="7" spans="1:17" ht="16.5" thickBot="1" x14ac:dyDescent="0.3">
      <c r="A7" s="285"/>
      <c r="B7" s="288"/>
      <c r="C7" s="285"/>
      <c r="D7" s="46" t="s">
        <v>177</v>
      </c>
      <c r="E7" s="46" t="s">
        <v>177</v>
      </c>
      <c r="F7" s="46" t="s">
        <v>178</v>
      </c>
      <c r="G7" s="46" t="s">
        <v>177</v>
      </c>
      <c r="H7" s="46" t="s">
        <v>178</v>
      </c>
      <c r="I7" s="46" t="s">
        <v>177</v>
      </c>
      <c r="J7" s="46" t="s">
        <v>178</v>
      </c>
      <c r="K7" s="11"/>
      <c r="Q7" s="10"/>
    </row>
    <row r="8" spans="1:17" x14ac:dyDescent="0.25">
      <c r="A8" s="47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11"/>
    </row>
    <row r="9" spans="1:17" ht="18.75" x14ac:dyDescent="0.3">
      <c r="A9" s="274" t="s">
        <v>181</v>
      </c>
      <c r="B9" s="274"/>
      <c r="C9" s="274"/>
      <c r="D9" s="274"/>
      <c r="E9" s="274"/>
      <c r="F9" s="274"/>
      <c r="G9" s="274"/>
      <c r="H9" s="274"/>
      <c r="I9" s="274"/>
      <c r="J9" s="274"/>
      <c r="K9" s="11"/>
    </row>
    <row r="10" spans="1:17" ht="36.75" customHeight="1" x14ac:dyDescent="0.25">
      <c r="A10" s="276" t="s">
        <v>158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11"/>
    </row>
    <row r="11" spans="1:17" x14ac:dyDescent="0.25">
      <c r="A11" s="268" t="s">
        <v>327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11"/>
    </row>
    <row r="12" spans="1:17" x14ac:dyDescent="0.25">
      <c r="A12" s="267" t="s">
        <v>322</v>
      </c>
      <c r="B12" s="267"/>
      <c r="C12" s="267"/>
      <c r="D12" s="267"/>
      <c r="E12" s="267"/>
      <c r="F12" s="267"/>
      <c r="G12" s="267"/>
      <c r="H12" s="267"/>
      <c r="I12" s="267"/>
      <c r="J12" s="267"/>
      <c r="K12" s="11"/>
    </row>
    <row r="13" spans="1:17" x14ac:dyDescent="0.25">
      <c r="A13" s="268" t="s">
        <v>327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11"/>
    </row>
    <row r="14" spans="1:17" ht="18.75" x14ac:dyDescent="0.3">
      <c r="A14" s="274" t="s">
        <v>182</v>
      </c>
      <c r="B14" s="274"/>
      <c r="C14" s="274"/>
      <c r="D14" s="274"/>
      <c r="E14" s="274"/>
      <c r="F14" s="274"/>
      <c r="G14" s="274"/>
      <c r="H14" s="274"/>
      <c r="I14" s="274"/>
      <c r="J14" s="274"/>
      <c r="K14" s="11"/>
    </row>
    <row r="15" spans="1:17" ht="48.75" customHeight="1" x14ac:dyDescent="0.25">
      <c r="A15" s="267" t="s">
        <v>183</v>
      </c>
      <c r="B15" s="267"/>
      <c r="C15" s="267"/>
      <c r="D15" s="267"/>
      <c r="E15" s="267"/>
      <c r="F15" s="267"/>
      <c r="G15" s="267"/>
      <c r="H15" s="267"/>
      <c r="I15" s="267"/>
      <c r="J15" s="267"/>
      <c r="K15" s="11"/>
    </row>
    <row r="16" spans="1:17" ht="162" customHeight="1" x14ac:dyDescent="0.25">
      <c r="A16" s="49">
        <v>1</v>
      </c>
      <c r="B16" s="50" t="s">
        <v>603</v>
      </c>
      <c r="C16" s="49" t="s">
        <v>490</v>
      </c>
      <c r="D16" s="49" t="s">
        <v>350</v>
      </c>
      <c r="E16" s="49" t="s">
        <v>350</v>
      </c>
      <c r="F16" s="49" t="s">
        <v>350</v>
      </c>
      <c r="G16" s="49" t="s">
        <v>350</v>
      </c>
      <c r="H16" s="49" t="s">
        <v>350</v>
      </c>
      <c r="I16" s="49" t="s">
        <v>350</v>
      </c>
      <c r="J16" s="49" t="s">
        <v>350</v>
      </c>
      <c r="K16" s="11"/>
    </row>
    <row r="17" spans="1:11" ht="147" customHeight="1" x14ac:dyDescent="0.25">
      <c r="A17" s="49">
        <v>2</v>
      </c>
      <c r="B17" s="50" t="s">
        <v>604</v>
      </c>
      <c r="C17" s="49" t="s">
        <v>490</v>
      </c>
      <c r="D17" s="49">
        <v>1</v>
      </c>
      <c r="E17" s="49" t="s">
        <v>350</v>
      </c>
      <c r="F17" s="49" t="s">
        <v>350</v>
      </c>
      <c r="G17" s="49" t="s">
        <v>350</v>
      </c>
      <c r="H17" s="49" t="s">
        <v>350</v>
      </c>
      <c r="I17" s="49" t="s">
        <v>350</v>
      </c>
      <c r="J17" s="49" t="s">
        <v>350</v>
      </c>
      <c r="K17" s="11"/>
    </row>
    <row r="18" spans="1:11" ht="117.75" customHeight="1" x14ac:dyDescent="0.25">
      <c r="A18" s="49">
        <v>3</v>
      </c>
      <c r="B18" s="50" t="s">
        <v>605</v>
      </c>
      <c r="C18" s="49" t="s">
        <v>490</v>
      </c>
      <c r="D18" s="49" t="s">
        <v>350</v>
      </c>
      <c r="E18" s="49" t="s">
        <v>350</v>
      </c>
      <c r="F18" s="49" t="s">
        <v>350</v>
      </c>
      <c r="G18" s="49" t="s">
        <v>350</v>
      </c>
      <c r="H18" s="49" t="s">
        <v>350</v>
      </c>
      <c r="I18" s="49" t="s">
        <v>350</v>
      </c>
      <c r="J18" s="49" t="s">
        <v>350</v>
      </c>
      <c r="K18" s="11"/>
    </row>
    <row r="19" spans="1:11" x14ac:dyDescent="0.25">
      <c r="A19" s="276" t="s">
        <v>184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11"/>
    </row>
    <row r="20" spans="1:11" ht="299.25" customHeight="1" x14ac:dyDescent="0.25">
      <c r="A20" s="49">
        <v>4</v>
      </c>
      <c r="B20" s="50" t="s">
        <v>606</v>
      </c>
      <c r="C20" s="49" t="s">
        <v>159</v>
      </c>
      <c r="D20" s="49">
        <v>100</v>
      </c>
      <c r="E20" s="49">
        <v>25</v>
      </c>
      <c r="F20" s="49">
        <v>25</v>
      </c>
      <c r="G20" s="49">
        <v>45</v>
      </c>
      <c r="H20" s="49">
        <v>45</v>
      </c>
      <c r="I20" s="49">
        <v>75</v>
      </c>
      <c r="J20" s="49" t="s">
        <v>350</v>
      </c>
      <c r="K20" s="11"/>
    </row>
    <row r="21" spans="1:11" ht="298.5" customHeight="1" x14ac:dyDescent="0.25">
      <c r="A21" s="49">
        <v>5</v>
      </c>
      <c r="B21" s="50" t="s">
        <v>491</v>
      </c>
      <c r="C21" s="49" t="s">
        <v>159</v>
      </c>
      <c r="D21" s="49" t="s">
        <v>350</v>
      </c>
      <c r="E21" s="49" t="s">
        <v>350</v>
      </c>
      <c r="F21" s="49" t="s">
        <v>350</v>
      </c>
      <c r="G21" s="49" t="s">
        <v>350</v>
      </c>
      <c r="H21" s="49" t="s">
        <v>350</v>
      </c>
      <c r="I21" s="49" t="s">
        <v>350</v>
      </c>
      <c r="J21" s="49" t="s">
        <v>350</v>
      </c>
      <c r="K21" s="11"/>
    </row>
    <row r="22" spans="1:11" ht="105" customHeight="1" x14ac:dyDescent="0.25">
      <c r="A22" s="49">
        <v>6</v>
      </c>
      <c r="B22" s="50" t="s">
        <v>607</v>
      </c>
      <c r="C22" s="49" t="s">
        <v>164</v>
      </c>
      <c r="D22" s="49" t="s">
        <v>350</v>
      </c>
      <c r="E22" s="49" t="s">
        <v>350</v>
      </c>
      <c r="F22" s="49" t="s">
        <v>350</v>
      </c>
      <c r="G22" s="49" t="s">
        <v>350</v>
      </c>
      <c r="H22" s="49" t="s">
        <v>350</v>
      </c>
      <c r="I22" s="49" t="s">
        <v>350</v>
      </c>
      <c r="J22" s="49" t="s">
        <v>350</v>
      </c>
      <c r="K22" s="11"/>
    </row>
    <row r="23" spans="1:11" ht="150" customHeight="1" x14ac:dyDescent="0.25">
      <c r="A23" s="49">
        <v>7</v>
      </c>
      <c r="B23" s="51" t="s">
        <v>492</v>
      </c>
      <c r="C23" s="49" t="s">
        <v>164</v>
      </c>
      <c r="D23" s="49">
        <v>1</v>
      </c>
      <c r="E23" s="49" t="s">
        <v>350</v>
      </c>
      <c r="F23" s="49" t="s">
        <v>350</v>
      </c>
      <c r="G23" s="49" t="s">
        <v>350</v>
      </c>
      <c r="H23" s="49" t="s">
        <v>350</v>
      </c>
      <c r="I23" s="49" t="s">
        <v>350</v>
      </c>
      <c r="J23" s="49"/>
      <c r="K23" s="11"/>
    </row>
    <row r="24" spans="1:11" ht="91.5" customHeight="1" x14ac:dyDescent="0.25">
      <c r="A24" s="49">
        <v>8</v>
      </c>
      <c r="B24" s="52" t="s">
        <v>493</v>
      </c>
      <c r="C24" s="49" t="s">
        <v>164</v>
      </c>
      <c r="D24" s="49">
        <v>1</v>
      </c>
      <c r="E24" s="49" t="s">
        <v>350</v>
      </c>
      <c r="F24" s="49" t="s">
        <v>350</v>
      </c>
      <c r="G24" s="49" t="s">
        <v>350</v>
      </c>
      <c r="H24" s="49" t="s">
        <v>350</v>
      </c>
      <c r="I24" s="49" t="s">
        <v>350</v>
      </c>
      <c r="J24" s="49"/>
      <c r="K24" s="11"/>
    </row>
    <row r="25" spans="1:11" x14ac:dyDescent="0.25">
      <c r="A25" s="276" t="s">
        <v>185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1"/>
    </row>
    <row r="26" spans="1:11" ht="94.5" x14ac:dyDescent="0.25">
      <c r="A26" s="49">
        <v>9</v>
      </c>
      <c r="B26" s="52" t="s">
        <v>494</v>
      </c>
      <c r="C26" s="49" t="s">
        <v>164</v>
      </c>
      <c r="D26" s="49">
        <v>1</v>
      </c>
      <c r="E26" s="49" t="s">
        <v>350</v>
      </c>
      <c r="F26" s="49" t="s">
        <v>350</v>
      </c>
      <c r="G26" s="49" t="s">
        <v>350</v>
      </c>
      <c r="H26" s="49">
        <v>1</v>
      </c>
      <c r="I26" s="49">
        <v>1</v>
      </c>
      <c r="J26" s="49"/>
      <c r="K26" s="11"/>
    </row>
    <row r="27" spans="1:11" ht="292.5" customHeight="1" x14ac:dyDescent="0.25">
      <c r="A27" s="49">
        <v>10</v>
      </c>
      <c r="B27" s="50" t="s">
        <v>608</v>
      </c>
      <c r="C27" s="49" t="s">
        <v>159</v>
      </c>
      <c r="D27" s="49">
        <v>100</v>
      </c>
      <c r="E27" s="49">
        <v>25</v>
      </c>
      <c r="F27" s="49">
        <v>25</v>
      </c>
      <c r="G27" s="49">
        <v>50</v>
      </c>
      <c r="H27" s="49">
        <v>50</v>
      </c>
      <c r="I27" s="49" t="s">
        <v>350</v>
      </c>
      <c r="J27" s="49" t="s">
        <v>350</v>
      </c>
      <c r="K27" s="11"/>
    </row>
    <row r="28" spans="1:11" ht="292.5" customHeight="1" x14ac:dyDescent="0.25">
      <c r="A28" s="49">
        <v>11</v>
      </c>
      <c r="B28" s="50" t="s">
        <v>609</v>
      </c>
      <c r="C28" s="49" t="s">
        <v>159</v>
      </c>
      <c r="D28" s="49" t="s">
        <v>350</v>
      </c>
      <c r="E28" s="49" t="s">
        <v>350</v>
      </c>
      <c r="F28" s="49" t="s">
        <v>350</v>
      </c>
      <c r="G28" s="49" t="s">
        <v>350</v>
      </c>
      <c r="H28" s="49" t="s">
        <v>350</v>
      </c>
      <c r="I28" s="49" t="s">
        <v>350</v>
      </c>
      <c r="J28" s="49" t="s">
        <v>350</v>
      </c>
      <c r="K28" s="11"/>
    </row>
    <row r="29" spans="1:11" ht="110.25" x14ac:dyDescent="0.25">
      <c r="A29" s="49">
        <v>12</v>
      </c>
      <c r="B29" s="50" t="s">
        <v>495</v>
      </c>
      <c r="C29" s="49" t="s">
        <v>164</v>
      </c>
      <c r="D29" s="49">
        <v>3</v>
      </c>
      <c r="E29" s="49" t="s">
        <v>350</v>
      </c>
      <c r="F29" s="49" t="s">
        <v>350</v>
      </c>
      <c r="G29" s="49" t="s">
        <v>350</v>
      </c>
      <c r="H29" s="49" t="s">
        <v>350</v>
      </c>
      <c r="I29" s="49">
        <v>3</v>
      </c>
      <c r="J29" s="49"/>
      <c r="K29" s="11"/>
    </row>
    <row r="30" spans="1:11" ht="108.75" customHeight="1" x14ac:dyDescent="0.25">
      <c r="A30" s="49">
        <v>13</v>
      </c>
      <c r="B30" s="50" t="s">
        <v>496</v>
      </c>
      <c r="C30" s="49" t="s">
        <v>164</v>
      </c>
      <c r="D30" s="49" t="s">
        <v>350</v>
      </c>
      <c r="E30" s="49" t="s">
        <v>350</v>
      </c>
      <c r="F30" s="49" t="s">
        <v>350</v>
      </c>
      <c r="G30" s="49" t="s">
        <v>350</v>
      </c>
      <c r="H30" s="49">
        <v>1</v>
      </c>
      <c r="I30" s="49" t="s">
        <v>350</v>
      </c>
      <c r="J30" s="49" t="s">
        <v>350</v>
      </c>
      <c r="K30" s="11"/>
    </row>
    <row r="31" spans="1:11" ht="39" customHeight="1" x14ac:dyDescent="0.25">
      <c r="A31" s="276" t="s">
        <v>186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11"/>
    </row>
    <row r="32" spans="1:11" ht="84.75" customHeight="1" x14ac:dyDescent="0.25">
      <c r="A32" s="49">
        <v>14</v>
      </c>
      <c r="B32" s="51" t="s">
        <v>497</v>
      </c>
      <c r="C32" s="49" t="s">
        <v>164</v>
      </c>
      <c r="D32" s="53" t="s">
        <v>350</v>
      </c>
      <c r="E32" s="49" t="s">
        <v>350</v>
      </c>
      <c r="F32" s="49" t="s">
        <v>350</v>
      </c>
      <c r="G32" s="49" t="s">
        <v>350</v>
      </c>
      <c r="H32" s="49" t="s">
        <v>350</v>
      </c>
      <c r="I32" s="49" t="s">
        <v>350</v>
      </c>
      <c r="J32" s="49" t="s">
        <v>350</v>
      </c>
      <c r="K32" s="11"/>
    </row>
    <row r="33" spans="1:11" ht="204" customHeight="1" x14ac:dyDescent="0.25">
      <c r="A33" s="49">
        <v>15</v>
      </c>
      <c r="B33" s="51" t="s">
        <v>498</v>
      </c>
      <c r="C33" s="49" t="s">
        <v>164</v>
      </c>
      <c r="D33" s="49">
        <v>1</v>
      </c>
      <c r="E33" s="49" t="s">
        <v>350</v>
      </c>
      <c r="F33" s="49" t="s">
        <v>350</v>
      </c>
      <c r="G33" s="49" t="s">
        <v>350</v>
      </c>
      <c r="H33" s="49" t="s">
        <v>350</v>
      </c>
      <c r="I33" s="49" t="s">
        <v>350</v>
      </c>
      <c r="J33" s="49" t="s">
        <v>350</v>
      </c>
      <c r="K33" s="11"/>
    </row>
    <row r="34" spans="1:11" ht="210.75" customHeight="1" x14ac:dyDescent="0.25">
      <c r="A34" s="49">
        <v>16</v>
      </c>
      <c r="B34" s="51" t="s">
        <v>610</v>
      </c>
      <c r="C34" s="49" t="s">
        <v>159</v>
      </c>
      <c r="D34" s="49">
        <v>100</v>
      </c>
      <c r="E34" s="49" t="s">
        <v>350</v>
      </c>
      <c r="F34" s="49" t="s">
        <v>350</v>
      </c>
      <c r="G34" s="49">
        <v>100</v>
      </c>
      <c r="H34" s="49">
        <v>100</v>
      </c>
      <c r="I34" s="49" t="s">
        <v>350</v>
      </c>
      <c r="J34" s="49" t="s">
        <v>350</v>
      </c>
      <c r="K34" s="11"/>
    </row>
    <row r="35" spans="1:11" ht="128.25" customHeight="1" x14ac:dyDescent="0.25">
      <c r="A35" s="49">
        <v>17</v>
      </c>
      <c r="B35" s="51" t="s">
        <v>499</v>
      </c>
      <c r="C35" s="49" t="s">
        <v>164</v>
      </c>
      <c r="D35" s="49">
        <v>6</v>
      </c>
      <c r="E35" s="49" t="s">
        <v>350</v>
      </c>
      <c r="F35" s="49" t="s">
        <v>350</v>
      </c>
      <c r="G35" s="49" t="s">
        <v>350</v>
      </c>
      <c r="H35" s="49" t="s">
        <v>350</v>
      </c>
      <c r="I35" s="49" t="s">
        <v>350</v>
      </c>
      <c r="J35" s="49" t="s">
        <v>350</v>
      </c>
      <c r="K35" s="11"/>
    </row>
    <row r="36" spans="1:11" ht="174.75" customHeight="1" x14ac:dyDescent="0.25">
      <c r="A36" s="49">
        <v>18</v>
      </c>
      <c r="B36" s="51" t="s">
        <v>500</v>
      </c>
      <c r="C36" s="49" t="s">
        <v>164</v>
      </c>
      <c r="D36" s="49">
        <v>2</v>
      </c>
      <c r="E36" s="49" t="s">
        <v>350</v>
      </c>
      <c r="F36" s="49" t="s">
        <v>350</v>
      </c>
      <c r="G36" s="49" t="s">
        <v>350</v>
      </c>
      <c r="H36" s="49" t="s">
        <v>350</v>
      </c>
      <c r="I36" s="49" t="s">
        <v>350</v>
      </c>
      <c r="J36" s="49" t="s">
        <v>350</v>
      </c>
      <c r="K36" s="11"/>
    </row>
    <row r="37" spans="1:11" ht="291.75" customHeight="1" x14ac:dyDescent="0.25">
      <c r="A37" s="49">
        <v>19</v>
      </c>
      <c r="B37" s="51" t="s">
        <v>491</v>
      </c>
      <c r="C37" s="49" t="s">
        <v>159</v>
      </c>
      <c r="D37" s="49" t="s">
        <v>350</v>
      </c>
      <c r="E37" s="49" t="s">
        <v>350</v>
      </c>
      <c r="F37" s="49" t="s">
        <v>350</v>
      </c>
      <c r="G37" s="49" t="s">
        <v>350</v>
      </c>
      <c r="H37" s="49" t="s">
        <v>350</v>
      </c>
      <c r="I37" s="49" t="s">
        <v>350</v>
      </c>
      <c r="J37" s="49" t="s">
        <v>350</v>
      </c>
      <c r="K37" s="11"/>
    </row>
    <row r="38" spans="1:11" ht="42.75" customHeight="1" x14ac:dyDescent="0.25">
      <c r="A38" s="49">
        <v>20</v>
      </c>
      <c r="B38" s="51" t="s">
        <v>501</v>
      </c>
      <c r="C38" s="49" t="s">
        <v>164</v>
      </c>
      <c r="D38" s="49">
        <v>1</v>
      </c>
      <c r="E38" s="49" t="s">
        <v>350</v>
      </c>
      <c r="F38" s="49" t="s">
        <v>350</v>
      </c>
      <c r="G38" s="49" t="s">
        <v>350</v>
      </c>
      <c r="H38" s="49" t="s">
        <v>350</v>
      </c>
      <c r="I38" s="49" t="s">
        <v>350</v>
      </c>
      <c r="J38" s="49" t="s">
        <v>350</v>
      </c>
      <c r="K38" s="11"/>
    </row>
    <row r="39" spans="1:11" ht="77.25" customHeight="1" x14ac:dyDescent="0.25">
      <c r="A39" s="49">
        <v>21</v>
      </c>
      <c r="B39" s="51" t="s">
        <v>502</v>
      </c>
      <c r="C39" s="49" t="s">
        <v>164</v>
      </c>
      <c r="D39" s="49">
        <v>1</v>
      </c>
      <c r="E39" s="49" t="s">
        <v>350</v>
      </c>
      <c r="F39" s="49" t="s">
        <v>350</v>
      </c>
      <c r="G39" s="49">
        <v>1</v>
      </c>
      <c r="H39" s="49">
        <v>1</v>
      </c>
      <c r="I39" s="49" t="s">
        <v>350</v>
      </c>
      <c r="J39" s="49" t="s">
        <v>350</v>
      </c>
      <c r="K39" s="11"/>
    </row>
    <row r="40" spans="1:11" ht="97.5" customHeight="1" x14ac:dyDescent="0.25">
      <c r="A40" s="49">
        <v>22</v>
      </c>
      <c r="B40" s="51" t="s">
        <v>611</v>
      </c>
      <c r="C40" s="49" t="s">
        <v>161</v>
      </c>
      <c r="D40" s="49">
        <v>1</v>
      </c>
      <c r="E40" s="49" t="s">
        <v>350</v>
      </c>
      <c r="F40" s="49" t="s">
        <v>350</v>
      </c>
      <c r="G40" s="49">
        <v>1</v>
      </c>
      <c r="H40" s="49">
        <v>1</v>
      </c>
      <c r="I40" s="49" t="s">
        <v>350</v>
      </c>
      <c r="J40" s="49" t="s">
        <v>350</v>
      </c>
      <c r="K40" s="11"/>
    </row>
    <row r="41" spans="1:11" x14ac:dyDescent="0.25">
      <c r="A41" s="276" t="s">
        <v>187</v>
      </c>
      <c r="B41" s="276"/>
      <c r="C41" s="276"/>
      <c r="D41" s="276"/>
      <c r="E41" s="276"/>
      <c r="F41" s="276"/>
      <c r="G41" s="276"/>
      <c r="H41" s="276"/>
      <c r="I41" s="276"/>
      <c r="J41" s="276"/>
      <c r="K41" s="11"/>
    </row>
    <row r="42" spans="1:11" ht="112.5" customHeight="1" x14ac:dyDescent="0.25">
      <c r="A42" s="49">
        <v>23</v>
      </c>
      <c r="B42" s="50" t="s">
        <v>503</v>
      </c>
      <c r="C42" s="49" t="s">
        <v>164</v>
      </c>
      <c r="D42" s="49" t="s">
        <v>350</v>
      </c>
      <c r="E42" s="49" t="s">
        <v>350</v>
      </c>
      <c r="F42" s="49" t="s">
        <v>350</v>
      </c>
      <c r="G42" s="49" t="s">
        <v>350</v>
      </c>
      <c r="H42" s="49" t="s">
        <v>350</v>
      </c>
      <c r="I42" s="49" t="s">
        <v>350</v>
      </c>
      <c r="J42" s="49" t="s">
        <v>350</v>
      </c>
      <c r="K42" s="11"/>
    </row>
    <row r="43" spans="1:11" x14ac:dyDescent="0.25">
      <c r="A43" s="276" t="s">
        <v>188</v>
      </c>
      <c r="B43" s="276"/>
      <c r="C43" s="276"/>
      <c r="D43" s="276"/>
      <c r="E43" s="276"/>
      <c r="F43" s="276"/>
      <c r="G43" s="276"/>
      <c r="H43" s="276"/>
      <c r="I43" s="276"/>
      <c r="J43" s="276"/>
      <c r="K43" s="11"/>
    </row>
    <row r="44" spans="1:11" ht="315" x14ac:dyDescent="0.25">
      <c r="A44" s="49">
        <v>24</v>
      </c>
      <c r="B44" s="50" t="s">
        <v>612</v>
      </c>
      <c r="C44" s="49" t="s">
        <v>159</v>
      </c>
      <c r="D44" s="49">
        <v>100</v>
      </c>
      <c r="E44" s="49">
        <v>25</v>
      </c>
      <c r="F44" s="49">
        <v>25</v>
      </c>
      <c r="G44" s="49">
        <v>45</v>
      </c>
      <c r="H44" s="49">
        <v>45</v>
      </c>
      <c r="I44" s="49">
        <v>75</v>
      </c>
      <c r="J44" s="49"/>
      <c r="K44" s="11"/>
    </row>
    <row r="45" spans="1:11" ht="110.25" x14ac:dyDescent="0.25">
      <c r="A45" s="49">
        <v>25</v>
      </c>
      <c r="B45" s="50" t="s">
        <v>504</v>
      </c>
      <c r="C45" s="49" t="s">
        <v>164</v>
      </c>
      <c r="D45" s="49" t="s">
        <v>350</v>
      </c>
      <c r="E45" s="49" t="s">
        <v>350</v>
      </c>
      <c r="F45" s="49" t="s">
        <v>350</v>
      </c>
      <c r="G45" s="49" t="s">
        <v>350</v>
      </c>
      <c r="H45" s="49" t="s">
        <v>350</v>
      </c>
      <c r="I45" s="49" t="s">
        <v>350</v>
      </c>
      <c r="J45" s="49" t="s">
        <v>350</v>
      </c>
      <c r="K45" s="11"/>
    </row>
    <row r="46" spans="1:11" ht="99.75" customHeight="1" x14ac:dyDescent="0.25">
      <c r="A46" s="49">
        <v>26</v>
      </c>
      <c r="B46" s="50" t="s">
        <v>505</v>
      </c>
      <c r="C46" s="49" t="s">
        <v>164</v>
      </c>
      <c r="D46" s="49">
        <v>2</v>
      </c>
      <c r="E46" s="49" t="s">
        <v>350</v>
      </c>
      <c r="F46" s="49" t="s">
        <v>350</v>
      </c>
      <c r="G46" s="49" t="s">
        <v>350</v>
      </c>
      <c r="H46" s="49" t="s">
        <v>350</v>
      </c>
      <c r="I46" s="49" t="s">
        <v>350</v>
      </c>
      <c r="J46" s="49" t="s">
        <v>350</v>
      </c>
      <c r="K46" s="11"/>
    </row>
    <row r="47" spans="1:11" ht="108" customHeight="1" x14ac:dyDescent="0.25">
      <c r="A47" s="49">
        <v>27</v>
      </c>
      <c r="B47" s="50" t="s">
        <v>506</v>
      </c>
      <c r="C47" s="49" t="s">
        <v>164</v>
      </c>
      <c r="D47" s="49">
        <v>1</v>
      </c>
      <c r="E47" s="49" t="s">
        <v>350</v>
      </c>
      <c r="F47" s="49" t="s">
        <v>350</v>
      </c>
      <c r="G47" s="49" t="s">
        <v>350</v>
      </c>
      <c r="H47" s="49" t="s">
        <v>350</v>
      </c>
      <c r="I47" s="49" t="s">
        <v>350</v>
      </c>
      <c r="J47" s="49" t="s">
        <v>350</v>
      </c>
      <c r="K47" s="11"/>
    </row>
    <row r="48" spans="1:11" ht="330.75" x14ac:dyDescent="0.25">
      <c r="A48" s="49">
        <v>28</v>
      </c>
      <c r="B48" s="50" t="s">
        <v>507</v>
      </c>
      <c r="C48" s="49" t="s">
        <v>159</v>
      </c>
      <c r="D48" s="49">
        <v>100</v>
      </c>
      <c r="E48" s="49">
        <v>100</v>
      </c>
      <c r="F48" s="49">
        <v>100</v>
      </c>
      <c r="G48" s="49">
        <v>100</v>
      </c>
      <c r="H48" s="49">
        <v>100</v>
      </c>
      <c r="I48" s="49">
        <v>100</v>
      </c>
      <c r="J48" s="49"/>
      <c r="K48" s="11"/>
    </row>
    <row r="49" spans="1:11" ht="156" customHeight="1" x14ac:dyDescent="0.25">
      <c r="A49" s="49">
        <v>29</v>
      </c>
      <c r="B49" s="50" t="s">
        <v>508</v>
      </c>
      <c r="C49" s="49" t="s">
        <v>164</v>
      </c>
      <c r="D49" s="49" t="s">
        <v>350</v>
      </c>
      <c r="E49" s="49" t="s">
        <v>350</v>
      </c>
      <c r="F49" s="49" t="s">
        <v>350</v>
      </c>
      <c r="G49" s="49" t="s">
        <v>350</v>
      </c>
      <c r="H49" s="49" t="s">
        <v>350</v>
      </c>
      <c r="I49" s="49" t="s">
        <v>350</v>
      </c>
      <c r="J49" s="49" t="s">
        <v>350</v>
      </c>
      <c r="K49" s="11"/>
    </row>
    <row r="50" spans="1:11" x14ac:dyDescent="0.25">
      <c r="A50" s="267" t="s">
        <v>189</v>
      </c>
      <c r="B50" s="267"/>
      <c r="C50" s="267"/>
      <c r="D50" s="267"/>
      <c r="E50" s="267"/>
      <c r="F50" s="267"/>
      <c r="G50" s="267"/>
      <c r="H50" s="267"/>
      <c r="I50" s="267"/>
      <c r="J50" s="267"/>
      <c r="K50" s="11"/>
    </row>
    <row r="51" spans="1:11" ht="104.25" customHeight="1" x14ac:dyDescent="0.25">
      <c r="A51" s="49">
        <v>30</v>
      </c>
      <c r="B51" s="50" t="s">
        <v>509</v>
      </c>
      <c r="C51" s="49" t="s">
        <v>164</v>
      </c>
      <c r="D51" s="49">
        <v>1</v>
      </c>
      <c r="E51" s="49" t="s">
        <v>350</v>
      </c>
      <c r="F51" s="49" t="s">
        <v>350</v>
      </c>
      <c r="G51" s="49" t="s">
        <v>350</v>
      </c>
      <c r="H51" s="49" t="s">
        <v>350</v>
      </c>
      <c r="I51" s="49" t="s">
        <v>350</v>
      </c>
      <c r="J51" s="49" t="s">
        <v>350</v>
      </c>
      <c r="K51" s="11"/>
    </row>
    <row r="52" spans="1:11" x14ac:dyDescent="0.25">
      <c r="A52" s="267" t="s">
        <v>205</v>
      </c>
      <c r="B52" s="267"/>
      <c r="C52" s="267"/>
      <c r="D52" s="267"/>
      <c r="E52" s="267"/>
      <c r="F52" s="267"/>
      <c r="G52" s="267"/>
      <c r="H52" s="267"/>
      <c r="I52" s="267"/>
      <c r="J52" s="267"/>
      <c r="K52" s="11"/>
    </row>
    <row r="53" spans="1:11" x14ac:dyDescent="0.25">
      <c r="A53" s="268" t="s">
        <v>327</v>
      </c>
      <c r="B53" s="268"/>
      <c r="C53" s="268"/>
      <c r="D53" s="268"/>
      <c r="E53" s="268"/>
      <c r="F53" s="268"/>
      <c r="G53" s="268"/>
      <c r="H53" s="268"/>
      <c r="I53" s="268"/>
      <c r="J53" s="268"/>
      <c r="K53" s="11"/>
    </row>
    <row r="54" spans="1:11" ht="18.75" x14ac:dyDescent="0.3">
      <c r="A54" s="274" t="s">
        <v>190</v>
      </c>
      <c r="B54" s="274"/>
      <c r="C54" s="274"/>
      <c r="D54" s="274"/>
      <c r="E54" s="274"/>
      <c r="F54" s="274"/>
      <c r="G54" s="274"/>
      <c r="H54" s="274"/>
      <c r="I54" s="274"/>
      <c r="J54" s="274"/>
      <c r="K54" s="11"/>
    </row>
    <row r="55" spans="1:11" x14ac:dyDescent="0.25">
      <c r="A55" s="267" t="s">
        <v>192</v>
      </c>
      <c r="B55" s="267"/>
      <c r="C55" s="267"/>
      <c r="D55" s="267"/>
      <c r="E55" s="267"/>
      <c r="F55" s="267"/>
      <c r="G55" s="267"/>
      <c r="H55" s="267"/>
      <c r="I55" s="267"/>
      <c r="J55" s="267"/>
      <c r="K55" s="11"/>
    </row>
    <row r="56" spans="1:11" ht="341.25" customHeight="1" x14ac:dyDescent="0.25">
      <c r="A56" s="49">
        <v>31</v>
      </c>
      <c r="B56" s="50" t="s">
        <v>210</v>
      </c>
      <c r="C56" s="49" t="s">
        <v>159</v>
      </c>
      <c r="D56" s="49">
        <v>100</v>
      </c>
      <c r="E56" s="49">
        <v>100</v>
      </c>
      <c r="F56" s="49">
        <v>100</v>
      </c>
      <c r="G56" s="49">
        <v>100</v>
      </c>
      <c r="H56" s="49">
        <v>100</v>
      </c>
      <c r="I56" s="54">
        <v>100</v>
      </c>
      <c r="J56" s="54"/>
      <c r="K56" s="11"/>
    </row>
    <row r="57" spans="1:11" ht="299.25" x14ac:dyDescent="0.25">
      <c r="A57" s="49">
        <v>32</v>
      </c>
      <c r="B57" s="55" t="s">
        <v>207</v>
      </c>
      <c r="C57" s="49" t="s">
        <v>159</v>
      </c>
      <c r="D57" s="49">
        <v>100</v>
      </c>
      <c r="E57" s="49">
        <v>100</v>
      </c>
      <c r="F57" s="49">
        <v>100</v>
      </c>
      <c r="G57" s="49">
        <v>100</v>
      </c>
      <c r="H57" s="49">
        <v>100</v>
      </c>
      <c r="I57" s="54">
        <v>100</v>
      </c>
      <c r="J57" s="54"/>
      <c r="K57" s="11"/>
    </row>
    <row r="58" spans="1:11" ht="165.75" customHeight="1" x14ac:dyDescent="0.25">
      <c r="A58" s="49">
        <v>33</v>
      </c>
      <c r="B58" s="55" t="s">
        <v>206</v>
      </c>
      <c r="C58" s="49" t="s">
        <v>159</v>
      </c>
      <c r="D58" s="49">
        <v>100</v>
      </c>
      <c r="E58" s="49">
        <v>100</v>
      </c>
      <c r="F58" s="49">
        <v>100</v>
      </c>
      <c r="G58" s="49">
        <v>100</v>
      </c>
      <c r="H58" s="49">
        <v>100</v>
      </c>
      <c r="I58" s="54">
        <v>100</v>
      </c>
      <c r="J58" s="54"/>
      <c r="K58" s="11"/>
    </row>
    <row r="59" spans="1:11" ht="168.75" customHeight="1" x14ac:dyDescent="0.25">
      <c r="A59" s="49">
        <v>34</v>
      </c>
      <c r="B59" s="55" t="s">
        <v>510</v>
      </c>
      <c r="C59" s="49" t="s">
        <v>159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54">
        <v>0</v>
      </c>
      <c r="J59" s="54"/>
      <c r="K59" s="11"/>
    </row>
    <row r="60" spans="1:11" ht="153.75" customHeight="1" x14ac:dyDescent="0.25">
      <c r="A60" s="49">
        <v>35</v>
      </c>
      <c r="B60" s="55" t="s">
        <v>613</v>
      </c>
      <c r="C60" s="49" t="s">
        <v>159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54">
        <v>0</v>
      </c>
      <c r="J60" s="54"/>
      <c r="K60" s="11"/>
    </row>
    <row r="61" spans="1:11" ht="126" x14ac:dyDescent="0.25">
      <c r="A61" s="49">
        <v>36</v>
      </c>
      <c r="B61" s="55" t="s">
        <v>211</v>
      </c>
      <c r="C61" s="49" t="s">
        <v>208</v>
      </c>
      <c r="D61" s="49">
        <v>1</v>
      </c>
      <c r="E61" s="49">
        <v>0</v>
      </c>
      <c r="F61" s="49">
        <v>0</v>
      </c>
      <c r="G61" s="49">
        <v>0</v>
      </c>
      <c r="H61" s="49">
        <v>0</v>
      </c>
      <c r="I61" s="54">
        <v>0</v>
      </c>
      <c r="J61" s="54"/>
      <c r="K61" s="11"/>
    </row>
    <row r="62" spans="1:11" ht="288.75" customHeight="1" x14ac:dyDescent="0.25">
      <c r="A62" s="49">
        <v>37</v>
      </c>
      <c r="B62" s="56" t="s">
        <v>614</v>
      </c>
      <c r="C62" s="49" t="s">
        <v>159</v>
      </c>
      <c r="D62" s="49">
        <v>100</v>
      </c>
      <c r="E62" s="49">
        <v>100</v>
      </c>
      <c r="F62" s="49">
        <v>100</v>
      </c>
      <c r="G62" s="49">
        <v>100</v>
      </c>
      <c r="H62" s="49">
        <v>100</v>
      </c>
      <c r="I62" s="54">
        <v>100</v>
      </c>
      <c r="J62" s="54"/>
      <c r="K62" s="11"/>
    </row>
    <row r="63" spans="1:11" ht="330.75" x14ac:dyDescent="0.25">
      <c r="A63" s="49">
        <v>38</v>
      </c>
      <c r="B63" s="55" t="s">
        <v>162</v>
      </c>
      <c r="C63" s="49" t="s">
        <v>159</v>
      </c>
      <c r="D63" s="49">
        <v>100</v>
      </c>
      <c r="E63" s="49">
        <v>100</v>
      </c>
      <c r="F63" s="49">
        <v>100</v>
      </c>
      <c r="G63" s="49">
        <v>100</v>
      </c>
      <c r="H63" s="49">
        <v>100</v>
      </c>
      <c r="I63" s="54">
        <v>100</v>
      </c>
      <c r="J63" s="54"/>
      <c r="K63" s="11"/>
    </row>
    <row r="64" spans="1:11" ht="126" x14ac:dyDescent="0.25">
      <c r="A64" s="49">
        <v>39</v>
      </c>
      <c r="B64" s="55" t="s">
        <v>511</v>
      </c>
      <c r="C64" s="49" t="s">
        <v>159</v>
      </c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54">
        <v>100</v>
      </c>
      <c r="J64" s="54"/>
      <c r="K64" s="11"/>
    </row>
    <row r="65" spans="1:11" ht="270" customHeight="1" x14ac:dyDescent="0.25">
      <c r="A65" s="49">
        <v>40</v>
      </c>
      <c r="B65" s="50" t="s">
        <v>512</v>
      </c>
      <c r="C65" s="49" t="s">
        <v>159</v>
      </c>
      <c r="D65" s="49">
        <v>100</v>
      </c>
      <c r="E65" s="49">
        <v>100</v>
      </c>
      <c r="F65" s="49">
        <v>100</v>
      </c>
      <c r="G65" s="49">
        <v>100</v>
      </c>
      <c r="H65" s="49">
        <v>100</v>
      </c>
      <c r="I65" s="54">
        <v>100</v>
      </c>
      <c r="J65" s="54"/>
      <c r="K65" s="11"/>
    </row>
    <row r="66" spans="1:11" ht="94.5" x14ac:dyDescent="0.25">
      <c r="A66" s="49">
        <v>41</v>
      </c>
      <c r="B66" s="55" t="s">
        <v>212</v>
      </c>
      <c r="C66" s="49" t="s">
        <v>208</v>
      </c>
      <c r="D66" s="49">
        <v>1</v>
      </c>
      <c r="E66" s="49">
        <v>0</v>
      </c>
      <c r="F66" s="49">
        <v>0</v>
      </c>
      <c r="G66" s="49">
        <v>0</v>
      </c>
      <c r="H66" s="49">
        <v>0</v>
      </c>
      <c r="I66" s="54">
        <v>0</v>
      </c>
      <c r="J66" s="54"/>
      <c r="K66" s="11"/>
    </row>
    <row r="67" spans="1:11" ht="63" x14ac:dyDescent="0.25">
      <c r="A67" s="49">
        <v>42</v>
      </c>
      <c r="B67" s="55" t="s">
        <v>513</v>
      </c>
      <c r="C67" s="49" t="s">
        <v>208</v>
      </c>
      <c r="D67" s="49">
        <v>1</v>
      </c>
      <c r="E67" s="49">
        <v>0</v>
      </c>
      <c r="F67" s="49">
        <v>0</v>
      </c>
      <c r="G67" s="49">
        <v>0</v>
      </c>
      <c r="H67" s="49">
        <v>0</v>
      </c>
      <c r="I67" s="54">
        <v>1</v>
      </c>
      <c r="J67" s="54"/>
      <c r="K67" s="11"/>
    </row>
    <row r="68" spans="1:11" ht="99" customHeight="1" x14ac:dyDescent="0.25">
      <c r="A68" s="49">
        <v>43</v>
      </c>
      <c r="B68" s="55" t="s">
        <v>213</v>
      </c>
      <c r="C68" s="49" t="s">
        <v>208</v>
      </c>
      <c r="D68" s="49">
        <v>1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/>
      <c r="K68" s="11"/>
    </row>
    <row r="69" spans="1:11" ht="175.5" customHeight="1" x14ac:dyDescent="0.25">
      <c r="A69" s="49">
        <v>44</v>
      </c>
      <c r="B69" s="55" t="s">
        <v>522</v>
      </c>
      <c r="C69" s="49" t="s">
        <v>208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/>
      <c r="K69" s="11"/>
    </row>
    <row r="70" spans="1:11" ht="96.75" customHeight="1" x14ac:dyDescent="0.25">
      <c r="A70" s="49">
        <v>45</v>
      </c>
      <c r="B70" s="55" t="s">
        <v>523</v>
      </c>
      <c r="C70" s="49" t="s">
        <v>208</v>
      </c>
      <c r="D70" s="49">
        <v>1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/>
      <c r="K70" s="11"/>
    </row>
    <row r="71" spans="1:11" ht="132" customHeight="1" x14ac:dyDescent="0.25">
      <c r="A71" s="49">
        <v>46</v>
      </c>
      <c r="B71" s="55" t="s">
        <v>328</v>
      </c>
      <c r="C71" s="49" t="s">
        <v>208</v>
      </c>
      <c r="D71" s="49">
        <v>1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/>
      <c r="K71" s="11"/>
    </row>
    <row r="72" spans="1:11" ht="78.75" x14ac:dyDescent="0.25">
      <c r="A72" s="49">
        <v>47</v>
      </c>
      <c r="B72" s="55" t="s">
        <v>615</v>
      </c>
      <c r="C72" s="49" t="s">
        <v>208</v>
      </c>
      <c r="D72" s="49">
        <v>1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/>
      <c r="K72" s="11"/>
    </row>
    <row r="73" spans="1:11" ht="140.25" customHeight="1" x14ac:dyDescent="0.25">
      <c r="A73" s="49">
        <v>48</v>
      </c>
      <c r="B73" s="55" t="s">
        <v>329</v>
      </c>
      <c r="C73" s="49" t="s">
        <v>161</v>
      </c>
      <c r="D73" s="49">
        <v>21</v>
      </c>
      <c r="E73" s="49">
        <v>0</v>
      </c>
      <c r="F73" s="49">
        <v>0</v>
      </c>
      <c r="G73" s="49">
        <v>0</v>
      </c>
      <c r="H73" s="49">
        <v>0</v>
      </c>
      <c r="I73" s="49">
        <v>21</v>
      </c>
      <c r="J73" s="49"/>
      <c r="K73" s="11"/>
    </row>
    <row r="74" spans="1:11" ht="189" x14ac:dyDescent="0.25">
      <c r="A74" s="49">
        <v>49</v>
      </c>
      <c r="B74" s="55" t="s">
        <v>330</v>
      </c>
      <c r="C74" s="49" t="s">
        <v>208</v>
      </c>
      <c r="D74" s="49">
        <v>1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/>
      <c r="K74" s="11"/>
    </row>
    <row r="75" spans="1:11" ht="139.5" customHeight="1" x14ac:dyDescent="0.25">
      <c r="A75" s="49">
        <v>50</v>
      </c>
      <c r="B75" s="55" t="s">
        <v>514</v>
      </c>
      <c r="C75" s="49" t="s">
        <v>164</v>
      </c>
      <c r="D75" s="49">
        <v>1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/>
      <c r="K75" s="11"/>
    </row>
    <row r="76" spans="1:11" ht="330.75" x14ac:dyDescent="0.25">
      <c r="A76" s="49">
        <v>51</v>
      </c>
      <c r="B76" s="55" t="s">
        <v>331</v>
      </c>
      <c r="C76" s="49" t="s">
        <v>208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/>
      <c r="K76" s="11"/>
    </row>
    <row r="77" spans="1:11" ht="189" x14ac:dyDescent="0.25">
      <c r="A77" s="49">
        <v>52</v>
      </c>
      <c r="B77" s="55" t="s">
        <v>332</v>
      </c>
      <c r="C77" s="49" t="s">
        <v>208</v>
      </c>
      <c r="D77" s="49">
        <v>2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/>
      <c r="K77" s="11"/>
    </row>
    <row r="78" spans="1:11" ht="141.75" x14ac:dyDescent="0.25">
      <c r="A78" s="49">
        <v>53</v>
      </c>
      <c r="B78" s="55" t="s">
        <v>333</v>
      </c>
      <c r="C78" s="49" t="s">
        <v>208</v>
      </c>
      <c r="D78" s="49">
        <v>2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/>
      <c r="K78" s="11"/>
    </row>
    <row r="79" spans="1:11" ht="160.5" customHeight="1" x14ac:dyDescent="0.25">
      <c r="A79" s="49">
        <v>54</v>
      </c>
      <c r="B79" s="50" t="s">
        <v>515</v>
      </c>
      <c r="C79" s="49" t="s">
        <v>208</v>
      </c>
      <c r="D79" s="49">
        <v>1</v>
      </c>
      <c r="E79" s="49">
        <v>0</v>
      </c>
      <c r="F79" s="49">
        <v>0</v>
      </c>
      <c r="G79" s="49">
        <v>0</v>
      </c>
      <c r="H79" s="49">
        <v>0</v>
      </c>
      <c r="I79" s="49">
        <v>1</v>
      </c>
      <c r="J79" s="49"/>
      <c r="K79" s="11"/>
    </row>
    <row r="80" spans="1:11" ht="204.75" x14ac:dyDescent="0.25">
      <c r="A80" s="49">
        <v>55</v>
      </c>
      <c r="B80" s="55" t="s">
        <v>516</v>
      </c>
      <c r="C80" s="49" t="s">
        <v>164</v>
      </c>
      <c r="D80" s="49">
        <v>45</v>
      </c>
      <c r="E80" s="49">
        <v>45</v>
      </c>
      <c r="F80" s="49">
        <v>45</v>
      </c>
      <c r="G80" s="49">
        <v>45</v>
      </c>
      <c r="H80" s="49">
        <v>45</v>
      </c>
      <c r="I80" s="49">
        <v>45</v>
      </c>
      <c r="J80" s="49"/>
      <c r="K80" s="11"/>
    </row>
    <row r="81" spans="1:11" ht="409.5" x14ac:dyDescent="0.25">
      <c r="A81" s="49">
        <v>56</v>
      </c>
      <c r="B81" s="50" t="s">
        <v>524</v>
      </c>
      <c r="C81" s="49" t="s">
        <v>159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/>
      <c r="K81" s="11"/>
    </row>
    <row r="82" spans="1:11" x14ac:dyDescent="0.25">
      <c r="A82" s="267" t="s">
        <v>191</v>
      </c>
      <c r="B82" s="267"/>
      <c r="C82" s="267"/>
      <c r="D82" s="267"/>
      <c r="E82" s="267"/>
      <c r="F82" s="267"/>
      <c r="G82" s="267"/>
      <c r="H82" s="267"/>
      <c r="I82" s="267"/>
      <c r="J82" s="267"/>
      <c r="K82" s="11"/>
    </row>
    <row r="83" spans="1:11" ht="94.5" x14ac:dyDescent="0.25">
      <c r="A83" s="49">
        <v>57</v>
      </c>
      <c r="B83" s="55" t="s">
        <v>335</v>
      </c>
      <c r="C83" s="49" t="s">
        <v>208</v>
      </c>
      <c r="D83" s="49">
        <v>2</v>
      </c>
      <c r="E83" s="49">
        <v>2</v>
      </c>
      <c r="F83" s="49">
        <v>2</v>
      </c>
      <c r="G83" s="49">
        <v>2</v>
      </c>
      <c r="H83" s="49">
        <v>2</v>
      </c>
      <c r="I83" s="49">
        <v>2</v>
      </c>
      <c r="J83" s="49"/>
      <c r="K83" s="11"/>
    </row>
    <row r="84" spans="1:11" ht="110.25" x14ac:dyDescent="0.25">
      <c r="A84" s="49">
        <v>58</v>
      </c>
      <c r="B84" s="55" t="s">
        <v>517</v>
      </c>
      <c r="C84" s="49" t="s">
        <v>208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/>
      <c r="K84" s="11"/>
    </row>
    <row r="85" spans="1:11" ht="315" x14ac:dyDescent="0.25">
      <c r="A85" s="49">
        <v>59</v>
      </c>
      <c r="B85" s="55" t="s">
        <v>518</v>
      </c>
      <c r="C85" s="49" t="s">
        <v>161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/>
      <c r="K85" s="11"/>
    </row>
    <row r="86" spans="1:11" ht="68.25" customHeight="1" x14ac:dyDescent="0.25">
      <c r="A86" s="49">
        <v>60</v>
      </c>
      <c r="B86" s="56" t="s">
        <v>334</v>
      </c>
      <c r="C86" s="49" t="s">
        <v>208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/>
      <c r="K86" s="11"/>
    </row>
    <row r="87" spans="1:11" ht="157.5" x14ac:dyDescent="0.25">
      <c r="A87" s="49">
        <v>61</v>
      </c>
      <c r="B87" s="55" t="s">
        <v>519</v>
      </c>
      <c r="C87" s="49" t="s">
        <v>520</v>
      </c>
      <c r="D87" s="49">
        <v>4584</v>
      </c>
      <c r="E87" s="49">
        <v>3324</v>
      </c>
      <c r="F87" s="49">
        <v>3324</v>
      </c>
      <c r="G87" s="49">
        <v>3324</v>
      </c>
      <c r="H87" s="49">
        <v>3324</v>
      </c>
      <c r="I87" s="49">
        <v>3324</v>
      </c>
      <c r="J87" s="52"/>
      <c r="K87" s="11"/>
    </row>
    <row r="88" spans="1:11" ht="48.75" customHeight="1" x14ac:dyDescent="0.25">
      <c r="A88" s="49">
        <v>62</v>
      </c>
      <c r="B88" s="55" t="s">
        <v>414</v>
      </c>
      <c r="C88" s="49" t="s">
        <v>208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/>
      <c r="K88" s="11"/>
    </row>
    <row r="89" spans="1:11" ht="169.5" customHeight="1" x14ac:dyDescent="0.25">
      <c r="A89" s="49">
        <v>63</v>
      </c>
      <c r="B89" s="50" t="s">
        <v>521</v>
      </c>
      <c r="C89" s="49" t="s">
        <v>164</v>
      </c>
      <c r="D89" s="49">
        <v>42</v>
      </c>
      <c r="E89" s="49">
        <v>42</v>
      </c>
      <c r="F89" s="49">
        <v>42</v>
      </c>
      <c r="G89" s="49">
        <v>42</v>
      </c>
      <c r="H89" s="49">
        <v>42</v>
      </c>
      <c r="I89" s="49">
        <v>42</v>
      </c>
      <c r="J89" s="49"/>
      <c r="K89" s="11"/>
    </row>
    <row r="90" spans="1:11" x14ac:dyDescent="0.25">
      <c r="A90" s="267" t="s">
        <v>209</v>
      </c>
      <c r="B90" s="267"/>
      <c r="C90" s="267"/>
      <c r="D90" s="267"/>
      <c r="E90" s="267"/>
      <c r="F90" s="267"/>
      <c r="G90" s="267"/>
      <c r="H90" s="267"/>
      <c r="I90" s="267"/>
      <c r="J90" s="267"/>
      <c r="K90" s="11"/>
    </row>
    <row r="91" spans="1:11" x14ac:dyDescent="0.25">
      <c r="A91" s="268" t="s">
        <v>327</v>
      </c>
      <c r="B91" s="268"/>
      <c r="C91" s="268"/>
      <c r="D91" s="268"/>
      <c r="E91" s="52"/>
      <c r="F91" s="52"/>
      <c r="G91" s="52"/>
      <c r="H91" s="52"/>
      <c r="I91" s="52"/>
      <c r="J91" s="52"/>
      <c r="K91" s="11"/>
    </row>
    <row r="92" spans="1:11" ht="19.5" customHeight="1" x14ac:dyDescent="0.3">
      <c r="A92" s="274" t="s">
        <v>193</v>
      </c>
      <c r="B92" s="274"/>
      <c r="C92" s="274"/>
      <c r="D92" s="274"/>
      <c r="E92" s="274"/>
      <c r="F92" s="274"/>
      <c r="G92" s="274"/>
      <c r="H92" s="274"/>
      <c r="I92" s="274"/>
      <c r="J92" s="274"/>
      <c r="K92" s="11"/>
    </row>
    <row r="93" spans="1:11" x14ac:dyDescent="0.25">
      <c r="A93" s="267" t="s">
        <v>421</v>
      </c>
      <c r="B93" s="267"/>
      <c r="C93" s="267"/>
      <c r="D93" s="267"/>
      <c r="E93" s="267"/>
      <c r="F93" s="267"/>
      <c r="G93" s="267"/>
      <c r="H93" s="267"/>
      <c r="I93" s="267"/>
      <c r="J93" s="267"/>
      <c r="K93" s="11"/>
    </row>
    <row r="94" spans="1:11" ht="81.75" customHeight="1" x14ac:dyDescent="0.25">
      <c r="A94" s="49">
        <f>A89+1</f>
        <v>64</v>
      </c>
      <c r="B94" s="56" t="s">
        <v>480</v>
      </c>
      <c r="C94" s="49" t="s">
        <v>161</v>
      </c>
      <c r="D94" s="49">
        <v>2116</v>
      </c>
      <c r="E94" s="49">
        <v>1790</v>
      </c>
      <c r="F94" s="49">
        <v>1995</v>
      </c>
      <c r="G94" s="49">
        <v>2285</v>
      </c>
      <c r="H94" s="49">
        <v>2238</v>
      </c>
      <c r="I94" s="49">
        <v>1919</v>
      </c>
      <c r="J94" s="49"/>
      <c r="K94" s="11"/>
    </row>
    <row r="95" spans="1:11" ht="110.25" x14ac:dyDescent="0.25">
      <c r="A95" s="57">
        <v>65</v>
      </c>
      <c r="B95" s="52" t="s">
        <v>481</v>
      </c>
      <c r="C95" s="49" t="s">
        <v>161</v>
      </c>
      <c r="D95" s="58">
        <v>1811</v>
      </c>
      <c r="E95" s="58">
        <v>41</v>
      </c>
      <c r="F95" s="58">
        <v>41</v>
      </c>
      <c r="G95" s="58">
        <v>1548</v>
      </c>
      <c r="H95" s="58">
        <v>1277</v>
      </c>
      <c r="I95" s="58">
        <v>1549</v>
      </c>
      <c r="J95" s="58"/>
      <c r="K95" s="11"/>
    </row>
    <row r="96" spans="1:11" ht="219.75" customHeight="1" x14ac:dyDescent="0.25">
      <c r="A96" s="57">
        <v>66</v>
      </c>
      <c r="B96" s="50" t="s">
        <v>214</v>
      </c>
      <c r="C96" s="49" t="s">
        <v>161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52"/>
      <c r="K96" s="11">
        <v>1</v>
      </c>
    </row>
    <row r="97" spans="1:11" ht="188.25" customHeight="1" x14ac:dyDescent="0.25">
      <c r="A97" s="59">
        <v>67</v>
      </c>
      <c r="B97" s="50" t="s">
        <v>482</v>
      </c>
      <c r="C97" s="49" t="s">
        <v>164</v>
      </c>
      <c r="D97" s="49">
        <v>15</v>
      </c>
      <c r="E97" s="49">
        <v>2</v>
      </c>
      <c r="F97" s="49">
        <v>2</v>
      </c>
      <c r="G97" s="49">
        <v>6</v>
      </c>
      <c r="H97" s="49">
        <v>6</v>
      </c>
      <c r="I97" s="49">
        <v>7</v>
      </c>
      <c r="J97" s="52"/>
      <c r="K97" s="11"/>
    </row>
    <row r="98" spans="1:11" ht="96" customHeight="1" x14ac:dyDescent="0.25">
      <c r="A98" s="59">
        <v>68</v>
      </c>
      <c r="B98" s="50" t="s">
        <v>483</v>
      </c>
      <c r="C98" s="49" t="s">
        <v>164</v>
      </c>
      <c r="D98" s="49">
        <v>9</v>
      </c>
      <c r="E98" s="49">
        <v>1</v>
      </c>
      <c r="F98" s="49">
        <v>1</v>
      </c>
      <c r="G98" s="49">
        <v>2</v>
      </c>
      <c r="H98" s="49">
        <v>2</v>
      </c>
      <c r="I98" s="49">
        <v>4</v>
      </c>
      <c r="J98" s="52"/>
      <c r="K98" s="11"/>
    </row>
    <row r="99" spans="1:11" ht="134.25" customHeight="1" x14ac:dyDescent="0.25">
      <c r="A99" s="59">
        <v>69</v>
      </c>
      <c r="B99" s="50" t="s">
        <v>485</v>
      </c>
      <c r="C99" s="49" t="s">
        <v>161</v>
      </c>
      <c r="D99" s="49">
        <v>402</v>
      </c>
      <c r="E99" s="49">
        <v>381</v>
      </c>
      <c r="F99" s="49">
        <v>381</v>
      </c>
      <c r="G99" s="49">
        <v>382</v>
      </c>
      <c r="H99" s="49">
        <v>383</v>
      </c>
      <c r="I99" s="49">
        <v>402</v>
      </c>
      <c r="J99" s="52"/>
      <c r="K99" s="11"/>
    </row>
    <row r="100" spans="1:11" ht="134.25" customHeight="1" x14ac:dyDescent="0.25">
      <c r="A100" s="59">
        <v>70</v>
      </c>
      <c r="B100" s="50" t="s">
        <v>484</v>
      </c>
      <c r="C100" s="49" t="s">
        <v>161</v>
      </c>
      <c r="D100" s="49">
        <v>7</v>
      </c>
      <c r="E100" s="49">
        <v>0</v>
      </c>
      <c r="F100" s="49">
        <v>0</v>
      </c>
      <c r="G100" s="49">
        <v>1</v>
      </c>
      <c r="H100" s="49">
        <v>1</v>
      </c>
      <c r="I100" s="49">
        <v>6</v>
      </c>
      <c r="J100" s="52"/>
      <c r="K100" s="11"/>
    </row>
    <row r="101" spans="1:11" ht="200.25" customHeight="1" x14ac:dyDescent="0.25">
      <c r="A101" s="59">
        <v>71</v>
      </c>
      <c r="B101" s="60" t="s">
        <v>586</v>
      </c>
      <c r="C101" s="55" t="s">
        <v>161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/>
      <c r="K101" s="11"/>
    </row>
    <row r="102" spans="1:11" x14ac:dyDescent="0.25">
      <c r="A102" s="267" t="s">
        <v>194</v>
      </c>
      <c r="B102" s="267"/>
      <c r="C102" s="267"/>
      <c r="D102" s="267"/>
      <c r="E102" s="267"/>
      <c r="F102" s="267"/>
      <c r="G102" s="267"/>
      <c r="H102" s="267"/>
      <c r="I102" s="267"/>
      <c r="J102" s="267"/>
      <c r="K102" s="11"/>
    </row>
    <row r="103" spans="1:11" ht="81" customHeight="1" x14ac:dyDescent="0.25">
      <c r="A103" s="49">
        <v>72</v>
      </c>
      <c r="B103" s="56" t="s">
        <v>486</v>
      </c>
      <c r="C103" s="56" t="s">
        <v>161</v>
      </c>
      <c r="D103" s="49">
        <v>185</v>
      </c>
      <c r="E103" s="49">
        <v>0</v>
      </c>
      <c r="F103" s="49">
        <v>0</v>
      </c>
      <c r="G103" s="49">
        <v>7</v>
      </c>
      <c r="H103" s="49">
        <v>100</v>
      </c>
      <c r="I103" s="49">
        <v>178</v>
      </c>
      <c r="J103" s="49"/>
      <c r="K103" s="11"/>
    </row>
    <row r="104" spans="1:11" ht="59.25" customHeight="1" x14ac:dyDescent="0.25">
      <c r="A104" s="49">
        <v>73</v>
      </c>
      <c r="B104" s="56" t="s">
        <v>487</v>
      </c>
      <c r="C104" s="56" t="s">
        <v>161</v>
      </c>
      <c r="D104" s="49">
        <v>1425</v>
      </c>
      <c r="E104" s="49">
        <v>0</v>
      </c>
      <c r="F104" s="49">
        <v>0</v>
      </c>
      <c r="G104" s="49">
        <v>725</v>
      </c>
      <c r="H104" s="49">
        <v>1028</v>
      </c>
      <c r="I104" s="49">
        <v>1425</v>
      </c>
      <c r="J104" s="49"/>
      <c r="K104" s="11"/>
    </row>
    <row r="105" spans="1:11" ht="46.5" customHeight="1" x14ac:dyDescent="0.25">
      <c r="A105" s="49">
        <v>74</v>
      </c>
      <c r="B105" s="56" t="s">
        <v>488</v>
      </c>
      <c r="C105" s="56" t="s">
        <v>161</v>
      </c>
      <c r="D105" s="49">
        <v>4000</v>
      </c>
      <c r="E105" s="49">
        <v>0</v>
      </c>
      <c r="F105" s="49">
        <v>0</v>
      </c>
      <c r="G105" s="49">
        <v>4000</v>
      </c>
      <c r="H105" s="49">
        <v>3200</v>
      </c>
      <c r="I105" s="49">
        <v>4000</v>
      </c>
      <c r="J105" s="49"/>
      <c r="K105" s="11"/>
    </row>
    <row r="106" spans="1:11" ht="82.5" customHeight="1" x14ac:dyDescent="0.25">
      <c r="A106" s="49">
        <v>75</v>
      </c>
      <c r="B106" s="56" t="s">
        <v>489</v>
      </c>
      <c r="C106" s="56" t="s">
        <v>161</v>
      </c>
      <c r="D106" s="49">
        <v>800</v>
      </c>
      <c r="E106" s="49">
        <v>35</v>
      </c>
      <c r="F106" s="49">
        <v>35</v>
      </c>
      <c r="G106" s="49">
        <v>385</v>
      </c>
      <c r="H106" s="49">
        <v>335</v>
      </c>
      <c r="I106" s="49">
        <v>730</v>
      </c>
      <c r="J106" s="49"/>
      <c r="K106" s="11"/>
    </row>
    <row r="107" spans="1:11" x14ac:dyDescent="0.25">
      <c r="A107" s="268" t="s">
        <v>327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11"/>
    </row>
    <row r="108" spans="1:11" x14ac:dyDescent="0.25">
      <c r="A108" s="267" t="s">
        <v>196</v>
      </c>
      <c r="B108" s="267"/>
      <c r="C108" s="267"/>
      <c r="D108" s="267"/>
      <c r="E108" s="267"/>
      <c r="F108" s="267"/>
      <c r="G108" s="267"/>
      <c r="H108" s="267"/>
      <c r="I108" s="267"/>
      <c r="J108" s="267"/>
      <c r="K108" s="11"/>
    </row>
    <row r="109" spans="1:11" ht="141.75" x14ac:dyDescent="0.25">
      <c r="A109" s="49">
        <v>76</v>
      </c>
      <c r="B109" s="55" t="s">
        <v>215</v>
      </c>
      <c r="C109" s="49" t="s">
        <v>161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52"/>
      <c r="K109" s="11"/>
    </row>
    <row r="110" spans="1:11" x14ac:dyDescent="0.25">
      <c r="A110" s="267" t="s">
        <v>336</v>
      </c>
      <c r="B110" s="267"/>
      <c r="C110" s="267"/>
      <c r="D110" s="267"/>
      <c r="E110" s="267"/>
      <c r="F110" s="267"/>
      <c r="G110" s="267"/>
      <c r="H110" s="267"/>
      <c r="I110" s="267"/>
      <c r="J110" s="267"/>
      <c r="K110" s="11"/>
    </row>
    <row r="111" spans="1:11" x14ac:dyDescent="0.25">
      <c r="A111" s="268" t="s">
        <v>327</v>
      </c>
      <c r="B111" s="268"/>
      <c r="C111" s="268"/>
      <c r="D111" s="268"/>
      <c r="E111" s="52"/>
      <c r="F111" s="52"/>
      <c r="G111" s="52"/>
      <c r="H111" s="52"/>
      <c r="I111" s="52"/>
      <c r="J111" s="52"/>
      <c r="K111" s="11"/>
    </row>
    <row r="112" spans="1:11" x14ac:dyDescent="0.25">
      <c r="A112" s="267" t="s">
        <v>219</v>
      </c>
      <c r="B112" s="267"/>
      <c r="C112" s="267"/>
      <c r="D112" s="267"/>
      <c r="E112" s="267"/>
      <c r="F112" s="267"/>
      <c r="G112" s="267"/>
      <c r="H112" s="267"/>
      <c r="I112" s="267"/>
      <c r="J112" s="267"/>
      <c r="K112" s="11"/>
    </row>
    <row r="113" spans="1:11" ht="84" customHeight="1" x14ac:dyDescent="0.25">
      <c r="A113" s="49">
        <v>77</v>
      </c>
      <c r="B113" s="56" t="s">
        <v>587</v>
      </c>
      <c r="C113" s="56" t="s">
        <v>164</v>
      </c>
      <c r="D113" s="49">
        <v>5</v>
      </c>
      <c r="E113" s="49">
        <v>0</v>
      </c>
      <c r="F113" s="49">
        <v>0</v>
      </c>
      <c r="G113" s="49">
        <v>5</v>
      </c>
      <c r="H113" s="49">
        <v>5</v>
      </c>
      <c r="I113" s="49">
        <v>0</v>
      </c>
      <c r="J113" s="49"/>
      <c r="K113" s="11"/>
    </row>
    <row r="114" spans="1:11" x14ac:dyDescent="0.25">
      <c r="A114" s="268" t="s">
        <v>327</v>
      </c>
      <c r="B114" s="268"/>
      <c r="C114" s="268"/>
      <c r="D114" s="268"/>
      <c r="E114" s="52"/>
      <c r="F114" s="52"/>
      <c r="G114" s="52"/>
      <c r="H114" s="52"/>
      <c r="I114" s="52"/>
      <c r="J114" s="52"/>
      <c r="K114" s="11"/>
    </row>
    <row r="115" spans="1:11" ht="38.25" customHeight="1" x14ac:dyDescent="0.25">
      <c r="A115" s="276" t="s">
        <v>195</v>
      </c>
      <c r="B115" s="276"/>
      <c r="C115" s="276"/>
      <c r="D115" s="276"/>
      <c r="E115" s="276"/>
      <c r="F115" s="276"/>
      <c r="G115" s="276"/>
      <c r="H115" s="276"/>
      <c r="I115" s="276"/>
      <c r="J115" s="276"/>
      <c r="K115" s="11"/>
    </row>
    <row r="116" spans="1:11" x14ac:dyDescent="0.25">
      <c r="A116" s="268" t="s">
        <v>327</v>
      </c>
      <c r="B116" s="268"/>
      <c r="C116" s="268"/>
      <c r="D116" s="268"/>
      <c r="E116" s="52"/>
      <c r="F116" s="52"/>
      <c r="G116" s="52"/>
      <c r="H116" s="52"/>
      <c r="I116" s="52"/>
      <c r="J116" s="52"/>
      <c r="K116" s="11"/>
    </row>
    <row r="117" spans="1:11" ht="18.75" x14ac:dyDescent="0.3">
      <c r="A117" s="300" t="s">
        <v>197</v>
      </c>
      <c r="B117" s="300"/>
      <c r="C117" s="300"/>
      <c r="D117" s="300"/>
      <c r="E117" s="300"/>
      <c r="F117" s="300"/>
      <c r="G117" s="300"/>
      <c r="H117" s="300"/>
      <c r="I117" s="300"/>
      <c r="J117" s="300"/>
      <c r="K117" s="11"/>
    </row>
    <row r="118" spans="1:11" x14ac:dyDescent="0.25">
      <c r="A118" s="267" t="s">
        <v>422</v>
      </c>
      <c r="B118" s="267"/>
      <c r="C118" s="267"/>
      <c r="D118" s="267"/>
      <c r="E118" s="267"/>
      <c r="F118" s="267"/>
      <c r="G118" s="267"/>
      <c r="H118" s="267"/>
      <c r="I118" s="267"/>
      <c r="J118" s="267"/>
      <c r="K118" s="11"/>
    </row>
    <row r="119" spans="1:11" ht="78.75" x14ac:dyDescent="0.25">
      <c r="A119" s="49">
        <v>78</v>
      </c>
      <c r="B119" s="52" t="s">
        <v>468</v>
      </c>
      <c r="C119" s="49" t="s">
        <v>164</v>
      </c>
      <c r="D119" s="49">
        <v>780</v>
      </c>
      <c r="E119" s="49">
        <v>195</v>
      </c>
      <c r="F119" s="49">
        <v>195</v>
      </c>
      <c r="G119" s="49">
        <v>390</v>
      </c>
      <c r="H119" s="49">
        <v>390</v>
      </c>
      <c r="I119" s="49">
        <v>585</v>
      </c>
      <c r="J119" s="52"/>
      <c r="K119" s="11"/>
    </row>
    <row r="120" spans="1:11" ht="154.5" customHeight="1" x14ac:dyDescent="0.25">
      <c r="A120" s="58">
        <v>79</v>
      </c>
      <c r="B120" s="52" t="s">
        <v>469</v>
      </c>
      <c r="C120" s="49" t="s">
        <v>164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0</v>
      </c>
      <c r="J120" s="49"/>
      <c r="K120" s="61"/>
    </row>
    <row r="121" spans="1:11" ht="50.25" customHeight="1" x14ac:dyDescent="0.25">
      <c r="A121" s="58">
        <v>80</v>
      </c>
      <c r="B121" s="52" t="s">
        <v>634</v>
      </c>
      <c r="C121" s="49" t="s">
        <v>164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/>
      <c r="K121" s="61"/>
    </row>
    <row r="122" spans="1:11" ht="125.25" customHeight="1" x14ac:dyDescent="0.25">
      <c r="A122" s="58">
        <v>81</v>
      </c>
      <c r="B122" s="52" t="s">
        <v>477</v>
      </c>
      <c r="C122" s="49" t="s">
        <v>164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/>
      <c r="K122" s="61"/>
    </row>
    <row r="123" spans="1:11" ht="25.5" customHeight="1" x14ac:dyDescent="0.25">
      <c r="A123" s="267" t="s">
        <v>423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11"/>
    </row>
    <row r="124" spans="1:11" ht="237.75" customHeight="1" x14ac:dyDescent="0.25">
      <c r="A124" s="49">
        <v>82</v>
      </c>
      <c r="B124" s="56" t="s">
        <v>470</v>
      </c>
      <c r="C124" s="49" t="s">
        <v>164</v>
      </c>
      <c r="D124" s="49">
        <v>3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/>
      <c r="K124" s="11"/>
    </row>
    <row r="125" spans="1:11" ht="237.75" customHeight="1" x14ac:dyDescent="0.25">
      <c r="A125" s="49">
        <v>83</v>
      </c>
      <c r="B125" s="56" t="s">
        <v>631</v>
      </c>
      <c r="C125" s="49" t="s">
        <v>159</v>
      </c>
      <c r="D125" s="49"/>
      <c r="E125" s="49"/>
      <c r="F125" s="49"/>
      <c r="G125" s="49"/>
      <c r="H125" s="49"/>
      <c r="I125" s="49"/>
      <c r="J125" s="49"/>
      <c r="K125" s="11"/>
    </row>
    <row r="126" spans="1:11" ht="237.75" customHeight="1" x14ac:dyDescent="0.25">
      <c r="A126" s="49">
        <v>84</v>
      </c>
      <c r="B126" s="56" t="s">
        <v>632</v>
      </c>
      <c r="C126" s="49" t="s">
        <v>159</v>
      </c>
      <c r="D126" s="49"/>
      <c r="E126" s="49"/>
      <c r="F126" s="49"/>
      <c r="G126" s="49"/>
      <c r="H126" s="49"/>
      <c r="I126" s="49"/>
      <c r="J126" s="49"/>
      <c r="K126" s="11"/>
    </row>
    <row r="127" spans="1:11" ht="78.75" x14ac:dyDescent="0.25">
      <c r="A127" s="49">
        <v>85</v>
      </c>
      <c r="B127" s="56" t="s">
        <v>478</v>
      </c>
      <c r="C127" s="49" t="s">
        <v>164</v>
      </c>
      <c r="D127" s="49">
        <v>1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/>
      <c r="K127" s="11"/>
    </row>
    <row r="128" spans="1:11" ht="15.75" customHeight="1" x14ac:dyDescent="0.25">
      <c r="A128" s="269" t="s">
        <v>327</v>
      </c>
      <c r="B128" s="269"/>
      <c r="C128" s="269"/>
      <c r="D128" s="269"/>
      <c r="E128" s="269"/>
      <c r="F128" s="269"/>
      <c r="G128" s="269"/>
      <c r="H128" s="269"/>
      <c r="I128" s="269"/>
      <c r="J128" s="269"/>
      <c r="K128" s="11"/>
    </row>
    <row r="129" spans="1:11" x14ac:dyDescent="0.25">
      <c r="A129" s="267" t="s">
        <v>198</v>
      </c>
      <c r="B129" s="267"/>
      <c r="C129" s="267"/>
      <c r="D129" s="267"/>
      <c r="E129" s="267"/>
      <c r="F129" s="267"/>
      <c r="G129" s="267"/>
      <c r="H129" s="267"/>
      <c r="I129" s="267"/>
      <c r="J129" s="267"/>
      <c r="K129" s="11"/>
    </row>
    <row r="130" spans="1:11" ht="15.75" customHeight="1" x14ac:dyDescent="0.25">
      <c r="A130" s="269" t="s">
        <v>327</v>
      </c>
      <c r="B130" s="269"/>
      <c r="C130" s="269"/>
      <c r="D130" s="269"/>
      <c r="E130" s="269"/>
      <c r="F130" s="269"/>
      <c r="G130" s="269"/>
      <c r="H130" s="269"/>
      <c r="I130" s="269"/>
      <c r="J130" s="269"/>
      <c r="K130" s="11"/>
    </row>
    <row r="131" spans="1:11" ht="18.75" x14ac:dyDescent="0.25">
      <c r="A131" s="278" t="s">
        <v>337</v>
      </c>
      <c r="B131" s="278"/>
      <c r="C131" s="278"/>
      <c r="D131" s="278"/>
      <c r="E131" s="278"/>
      <c r="F131" s="278"/>
      <c r="G131" s="278"/>
      <c r="H131" s="278"/>
      <c r="I131" s="278"/>
      <c r="J131" s="278"/>
      <c r="K131" s="11"/>
    </row>
    <row r="132" spans="1:11" ht="36.75" customHeight="1" x14ac:dyDescent="0.25">
      <c r="A132" s="267" t="s">
        <v>338</v>
      </c>
      <c r="B132" s="267"/>
      <c r="C132" s="267"/>
      <c r="D132" s="267"/>
      <c r="E132" s="267"/>
      <c r="F132" s="267"/>
      <c r="G132" s="267"/>
      <c r="H132" s="267"/>
      <c r="I132" s="267"/>
      <c r="J132" s="267"/>
      <c r="K132" s="11"/>
    </row>
    <row r="133" spans="1:11" ht="47.25" x14ac:dyDescent="0.25">
      <c r="A133" s="49">
        <v>86</v>
      </c>
      <c r="B133" s="56" t="s">
        <v>294</v>
      </c>
      <c r="C133" s="49" t="s">
        <v>295</v>
      </c>
      <c r="D133" s="49">
        <v>1.3</v>
      </c>
      <c r="E133" s="49">
        <v>0.3</v>
      </c>
      <c r="F133" s="49">
        <v>0.23</v>
      </c>
      <c r="G133" s="49">
        <v>0.7</v>
      </c>
      <c r="H133" s="49">
        <v>0.49</v>
      </c>
      <c r="I133" s="62">
        <v>1</v>
      </c>
      <c r="J133" s="49"/>
      <c r="K133" s="11"/>
    </row>
    <row r="134" spans="1:11" ht="195.75" customHeight="1" x14ac:dyDescent="0.25">
      <c r="A134" s="49">
        <v>87</v>
      </c>
      <c r="B134" s="56" t="s">
        <v>296</v>
      </c>
      <c r="C134" s="49" t="s">
        <v>297</v>
      </c>
      <c r="D134" s="49">
        <v>3000</v>
      </c>
      <c r="E134" s="49">
        <v>500</v>
      </c>
      <c r="F134" s="49">
        <v>688.8</v>
      </c>
      <c r="G134" s="49">
        <v>1100</v>
      </c>
      <c r="H134" s="49">
        <v>1165.5999999999999</v>
      </c>
      <c r="I134" s="49">
        <v>2500</v>
      </c>
      <c r="J134" s="49"/>
      <c r="K134" s="11"/>
    </row>
    <row r="135" spans="1:11" ht="39.75" customHeight="1" x14ac:dyDescent="0.25">
      <c r="A135" s="267" t="s">
        <v>293</v>
      </c>
      <c r="B135" s="267"/>
      <c r="C135" s="267"/>
      <c r="D135" s="267"/>
      <c r="E135" s="267"/>
      <c r="F135" s="267"/>
      <c r="G135" s="267"/>
      <c r="H135" s="267"/>
      <c r="I135" s="267"/>
      <c r="J135" s="267"/>
      <c r="K135" s="11"/>
    </row>
    <row r="136" spans="1:11" ht="63" x14ac:dyDescent="0.25">
      <c r="A136" s="49">
        <v>88</v>
      </c>
      <c r="B136" s="56" t="s">
        <v>298</v>
      </c>
      <c r="C136" s="49" t="s">
        <v>299</v>
      </c>
      <c r="D136" s="49">
        <v>31.02</v>
      </c>
      <c r="E136" s="49">
        <v>0</v>
      </c>
      <c r="F136" s="49">
        <v>0</v>
      </c>
      <c r="G136" s="49">
        <v>28.63</v>
      </c>
      <c r="H136" s="49">
        <v>28.63</v>
      </c>
      <c r="I136" s="49">
        <v>30.29</v>
      </c>
      <c r="J136" s="49"/>
      <c r="K136" s="11"/>
    </row>
    <row r="137" spans="1:11" ht="33.75" customHeight="1" x14ac:dyDescent="0.25">
      <c r="A137" s="267" t="s">
        <v>415</v>
      </c>
      <c r="B137" s="267"/>
      <c r="C137" s="267"/>
      <c r="D137" s="267"/>
      <c r="E137" s="267"/>
      <c r="F137" s="267"/>
      <c r="G137" s="267"/>
      <c r="H137" s="267"/>
      <c r="I137" s="267"/>
      <c r="J137" s="267"/>
      <c r="K137" s="11"/>
    </row>
    <row r="138" spans="1:11" ht="47.25" x14ac:dyDescent="0.25">
      <c r="A138" s="49">
        <v>89</v>
      </c>
      <c r="B138" s="55" t="s">
        <v>300</v>
      </c>
      <c r="C138" s="55" t="s">
        <v>301</v>
      </c>
      <c r="D138" s="49">
        <v>675</v>
      </c>
      <c r="E138" s="49">
        <v>50</v>
      </c>
      <c r="F138" s="49">
        <v>29</v>
      </c>
      <c r="G138" s="49">
        <v>400</v>
      </c>
      <c r="H138" s="49">
        <v>44</v>
      </c>
      <c r="I138" s="49">
        <v>600</v>
      </c>
      <c r="J138" s="55"/>
      <c r="K138" s="11"/>
    </row>
    <row r="139" spans="1:11" ht="36.75" customHeight="1" x14ac:dyDescent="0.25">
      <c r="A139" s="277" t="s">
        <v>344</v>
      </c>
      <c r="B139" s="296"/>
      <c r="C139" s="296"/>
      <c r="D139" s="296"/>
      <c r="E139" s="296"/>
      <c r="F139" s="296"/>
      <c r="G139" s="296"/>
      <c r="H139" s="296"/>
      <c r="I139" s="296"/>
      <c r="J139" s="296"/>
      <c r="K139" s="11"/>
    </row>
    <row r="140" spans="1:11" ht="15.75" customHeight="1" x14ac:dyDescent="0.25">
      <c r="A140" s="267" t="s">
        <v>345</v>
      </c>
      <c r="B140" s="267"/>
      <c r="C140" s="267"/>
      <c r="D140" s="267"/>
      <c r="E140" s="267"/>
      <c r="F140" s="267"/>
      <c r="G140" s="267"/>
      <c r="H140" s="267"/>
      <c r="I140" s="267"/>
      <c r="J140" s="267"/>
      <c r="K140" s="11"/>
    </row>
    <row r="141" spans="1:11" ht="38.25" customHeight="1" x14ac:dyDescent="0.25">
      <c r="A141" s="49">
        <v>90</v>
      </c>
      <c r="B141" s="56" t="s">
        <v>433</v>
      </c>
      <c r="C141" s="49" t="s">
        <v>164</v>
      </c>
      <c r="D141" s="49">
        <v>8</v>
      </c>
      <c r="E141" s="49">
        <v>0</v>
      </c>
      <c r="F141" s="49">
        <v>0</v>
      </c>
      <c r="G141" s="49">
        <v>8</v>
      </c>
      <c r="H141" s="49">
        <v>0</v>
      </c>
      <c r="I141" s="49">
        <v>0</v>
      </c>
      <c r="J141" s="41"/>
      <c r="K141" s="11"/>
    </row>
    <row r="142" spans="1:11" ht="98.25" customHeight="1" x14ac:dyDescent="0.25">
      <c r="A142" s="49">
        <v>91</v>
      </c>
      <c r="B142" s="56" t="s">
        <v>436</v>
      </c>
      <c r="C142" s="49" t="s">
        <v>164</v>
      </c>
      <c r="D142" s="49">
        <v>15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1"/>
      <c r="K142" s="11"/>
    </row>
    <row r="143" spans="1:11" ht="48" customHeight="1" x14ac:dyDescent="0.25">
      <c r="A143" s="49">
        <v>92</v>
      </c>
      <c r="B143" s="56" t="s">
        <v>435</v>
      </c>
      <c r="C143" s="49" t="s">
        <v>164</v>
      </c>
      <c r="D143" s="49">
        <v>20</v>
      </c>
      <c r="E143" s="49">
        <v>5</v>
      </c>
      <c r="F143" s="49">
        <v>5</v>
      </c>
      <c r="G143" s="49">
        <v>5</v>
      </c>
      <c r="H143" s="49">
        <v>5</v>
      </c>
      <c r="I143" s="49">
        <v>5</v>
      </c>
      <c r="J143" s="41"/>
      <c r="K143" s="11"/>
    </row>
    <row r="144" spans="1:11" ht="19.5" customHeight="1" x14ac:dyDescent="0.25">
      <c r="A144" s="267" t="s">
        <v>526</v>
      </c>
      <c r="B144" s="267"/>
      <c r="C144" s="267"/>
      <c r="D144" s="267"/>
      <c r="E144" s="267"/>
      <c r="F144" s="267"/>
      <c r="G144" s="267"/>
      <c r="H144" s="267"/>
      <c r="I144" s="267"/>
      <c r="J144" s="267"/>
      <c r="K144" s="11"/>
    </row>
    <row r="145" spans="1:11" ht="117" customHeight="1" x14ac:dyDescent="0.25">
      <c r="A145" s="49">
        <v>93</v>
      </c>
      <c r="B145" s="56" t="s">
        <v>438</v>
      </c>
      <c r="C145" s="49" t="s">
        <v>164</v>
      </c>
      <c r="D145" s="49">
        <v>1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1"/>
      <c r="K145" s="11"/>
    </row>
    <row r="146" spans="1:11" ht="117" customHeight="1" x14ac:dyDescent="0.25">
      <c r="A146" s="49">
        <v>94</v>
      </c>
      <c r="B146" s="56" t="s">
        <v>525</v>
      </c>
      <c r="C146" s="49" t="s">
        <v>164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1"/>
      <c r="K146" s="11"/>
    </row>
    <row r="147" spans="1:11" ht="50.25" customHeight="1" x14ac:dyDescent="0.25">
      <c r="A147" s="49">
        <v>95</v>
      </c>
      <c r="B147" s="56" t="s">
        <v>439</v>
      </c>
      <c r="C147" s="49" t="s">
        <v>164</v>
      </c>
      <c r="D147" s="49">
        <v>1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1"/>
      <c r="K147" s="11"/>
    </row>
    <row r="148" spans="1:11" ht="24.75" customHeight="1" x14ac:dyDescent="0.25">
      <c r="A148" s="267" t="s">
        <v>437</v>
      </c>
      <c r="B148" s="267"/>
      <c r="C148" s="267"/>
      <c r="D148" s="267"/>
      <c r="E148" s="267"/>
      <c r="F148" s="267"/>
      <c r="G148" s="267"/>
      <c r="H148" s="267"/>
      <c r="I148" s="267"/>
      <c r="J148" s="267"/>
      <c r="K148" s="11"/>
    </row>
    <row r="149" spans="1:11" ht="90.75" customHeight="1" x14ac:dyDescent="0.25">
      <c r="A149" s="49">
        <v>96</v>
      </c>
      <c r="B149" s="56" t="s">
        <v>440</v>
      </c>
      <c r="C149" s="49" t="s">
        <v>441</v>
      </c>
      <c r="D149" s="49">
        <v>261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1"/>
      <c r="K149" s="11"/>
    </row>
    <row r="150" spans="1:11" ht="30" customHeight="1" x14ac:dyDescent="0.25">
      <c r="A150" s="267" t="s">
        <v>527</v>
      </c>
      <c r="B150" s="267"/>
      <c r="C150" s="267"/>
      <c r="D150" s="267"/>
      <c r="E150" s="267"/>
      <c r="F150" s="267"/>
      <c r="G150" s="267"/>
      <c r="H150" s="267"/>
      <c r="I150" s="267"/>
      <c r="J150" s="267"/>
      <c r="K150" s="11"/>
    </row>
    <row r="151" spans="1:11" ht="122.25" customHeight="1" x14ac:dyDescent="0.25">
      <c r="A151" s="49">
        <v>97</v>
      </c>
      <c r="B151" s="56" t="s">
        <v>442</v>
      </c>
      <c r="C151" s="49" t="s">
        <v>443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1"/>
      <c r="K151" s="11"/>
    </row>
    <row r="152" spans="1:11" ht="146.25" customHeight="1" x14ac:dyDescent="0.25">
      <c r="A152" s="49">
        <v>98</v>
      </c>
      <c r="B152" s="56" t="s">
        <v>444</v>
      </c>
      <c r="C152" s="49" t="s">
        <v>164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0</v>
      </c>
      <c r="J152" s="41"/>
      <c r="K152" s="11"/>
    </row>
    <row r="153" spans="1:11" ht="40.5" customHeight="1" x14ac:dyDescent="0.25">
      <c r="A153" s="277" t="s">
        <v>255</v>
      </c>
      <c r="B153" s="296"/>
      <c r="C153" s="296"/>
      <c r="D153" s="296"/>
      <c r="E153" s="296"/>
      <c r="F153" s="296"/>
      <c r="G153" s="296"/>
      <c r="H153" s="296"/>
      <c r="I153" s="296"/>
      <c r="J153" s="296"/>
      <c r="K153" s="11"/>
    </row>
    <row r="154" spans="1:11" x14ac:dyDescent="0.25">
      <c r="A154" s="267" t="s">
        <v>424</v>
      </c>
      <c r="B154" s="279"/>
      <c r="C154" s="279"/>
      <c r="D154" s="279"/>
      <c r="E154" s="279"/>
      <c r="F154" s="279"/>
      <c r="G154" s="279"/>
      <c r="H154" s="279"/>
      <c r="I154" s="279"/>
      <c r="J154" s="279"/>
      <c r="K154" s="11"/>
    </row>
    <row r="155" spans="1:11" ht="64.5" customHeight="1" x14ac:dyDescent="0.25">
      <c r="A155" s="49">
        <v>99</v>
      </c>
      <c r="B155" s="51" t="s">
        <v>411</v>
      </c>
      <c r="C155" s="49" t="s">
        <v>208</v>
      </c>
      <c r="D155" s="49">
        <v>325</v>
      </c>
      <c r="E155" s="49">
        <v>48</v>
      </c>
      <c r="F155" s="49">
        <v>48</v>
      </c>
      <c r="G155" s="49">
        <v>107</v>
      </c>
      <c r="H155" s="63">
        <v>107</v>
      </c>
      <c r="I155" s="49">
        <v>174</v>
      </c>
      <c r="J155" s="49"/>
      <c r="K155" s="11"/>
    </row>
    <row r="156" spans="1:11" ht="141.75" x14ac:dyDescent="0.25">
      <c r="A156" s="49">
        <v>100</v>
      </c>
      <c r="B156" s="51" t="s">
        <v>258</v>
      </c>
      <c r="C156" s="49" t="s">
        <v>164</v>
      </c>
      <c r="D156" s="63">
        <v>45</v>
      </c>
      <c r="E156" s="49">
        <v>15</v>
      </c>
      <c r="F156" s="49">
        <v>15</v>
      </c>
      <c r="G156" s="49">
        <v>31</v>
      </c>
      <c r="H156" s="63">
        <v>31</v>
      </c>
      <c r="I156" s="49">
        <v>39</v>
      </c>
      <c r="J156" s="49"/>
      <c r="K156" s="11"/>
    </row>
    <row r="157" spans="1:11" ht="110.25" x14ac:dyDescent="0.25">
      <c r="A157" s="49">
        <v>101</v>
      </c>
      <c r="B157" s="51" t="s">
        <v>259</v>
      </c>
      <c r="C157" s="49" t="s">
        <v>164</v>
      </c>
      <c r="D157" s="49">
        <v>66</v>
      </c>
      <c r="E157" s="49">
        <v>37</v>
      </c>
      <c r="F157" s="49">
        <v>37</v>
      </c>
      <c r="G157" s="49">
        <v>45</v>
      </c>
      <c r="H157" s="63">
        <v>59</v>
      </c>
      <c r="I157" s="49">
        <v>57</v>
      </c>
      <c r="J157" s="49"/>
      <c r="K157" s="11"/>
    </row>
    <row r="158" spans="1:11" ht="94.5" x14ac:dyDescent="0.25">
      <c r="A158" s="49">
        <v>102</v>
      </c>
      <c r="B158" s="64" t="s">
        <v>260</v>
      </c>
      <c r="C158" s="49" t="s">
        <v>208</v>
      </c>
      <c r="D158" s="49">
        <v>637</v>
      </c>
      <c r="E158" s="49">
        <v>151</v>
      </c>
      <c r="F158" s="49">
        <v>151</v>
      </c>
      <c r="G158" s="49">
        <v>558</v>
      </c>
      <c r="H158" s="63">
        <v>618</v>
      </c>
      <c r="I158" s="49">
        <v>612</v>
      </c>
      <c r="J158" s="49"/>
      <c r="K158" s="11"/>
    </row>
    <row r="159" spans="1:11" ht="139.5" customHeight="1" x14ac:dyDescent="0.25">
      <c r="A159" s="49">
        <v>103</v>
      </c>
      <c r="B159" s="64" t="s">
        <v>588</v>
      </c>
      <c r="C159" s="49" t="s">
        <v>208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/>
      <c r="K159" s="11"/>
    </row>
    <row r="160" spans="1:11" ht="63" x14ac:dyDescent="0.25">
      <c r="A160" s="49">
        <v>104</v>
      </c>
      <c r="B160" s="52" t="s">
        <v>261</v>
      </c>
      <c r="C160" s="49" t="s">
        <v>208</v>
      </c>
      <c r="D160" s="49">
        <v>42</v>
      </c>
      <c r="E160" s="49">
        <v>8</v>
      </c>
      <c r="F160" s="49">
        <v>8</v>
      </c>
      <c r="G160" s="49">
        <v>19</v>
      </c>
      <c r="H160" s="63">
        <v>19</v>
      </c>
      <c r="I160" s="49">
        <v>30</v>
      </c>
      <c r="J160" s="49"/>
      <c r="K160" s="11"/>
    </row>
    <row r="161" spans="1:11" ht="110.25" x14ac:dyDescent="0.25">
      <c r="A161" s="49">
        <v>105</v>
      </c>
      <c r="B161" s="52" t="s">
        <v>432</v>
      </c>
      <c r="C161" s="49" t="s">
        <v>208</v>
      </c>
      <c r="D161" s="49">
        <v>12</v>
      </c>
      <c r="E161" s="49">
        <v>1</v>
      </c>
      <c r="F161" s="49">
        <v>1</v>
      </c>
      <c r="G161" s="49">
        <v>4</v>
      </c>
      <c r="H161" s="63">
        <v>4</v>
      </c>
      <c r="I161" s="49">
        <v>8</v>
      </c>
      <c r="J161" s="49"/>
      <c r="K161" s="11"/>
    </row>
    <row r="162" spans="1:11" ht="173.25" x14ac:dyDescent="0.25">
      <c r="A162" s="49">
        <v>106</v>
      </c>
      <c r="B162" s="52" t="s">
        <v>262</v>
      </c>
      <c r="C162" s="49" t="s">
        <v>208</v>
      </c>
      <c r="D162" s="49">
        <v>35</v>
      </c>
      <c r="E162" s="49">
        <v>7</v>
      </c>
      <c r="F162" s="49">
        <v>7</v>
      </c>
      <c r="G162" s="49">
        <v>15</v>
      </c>
      <c r="H162" s="63">
        <v>15</v>
      </c>
      <c r="I162" s="49">
        <v>23</v>
      </c>
      <c r="J162" s="49"/>
      <c r="K162" s="11"/>
    </row>
    <row r="163" spans="1:11" ht="255.75" customHeight="1" x14ac:dyDescent="0.25">
      <c r="A163" s="49">
        <v>107</v>
      </c>
      <c r="B163" s="52" t="s">
        <v>263</v>
      </c>
      <c r="C163" s="49" t="s">
        <v>208</v>
      </c>
      <c r="D163" s="63">
        <v>73</v>
      </c>
      <c r="E163" s="63">
        <v>0</v>
      </c>
      <c r="F163" s="63">
        <v>0</v>
      </c>
      <c r="G163" s="63">
        <v>10</v>
      </c>
      <c r="H163" s="63">
        <v>25</v>
      </c>
      <c r="I163" s="49">
        <v>43</v>
      </c>
      <c r="J163" s="49"/>
      <c r="K163" s="11"/>
    </row>
    <row r="164" spans="1:11" ht="127.5" customHeight="1" x14ac:dyDescent="0.25">
      <c r="A164" s="49">
        <v>108</v>
      </c>
      <c r="B164" s="56" t="s">
        <v>264</v>
      </c>
      <c r="C164" s="49" t="s">
        <v>164</v>
      </c>
      <c r="D164" s="65">
        <v>80</v>
      </c>
      <c r="E164" s="49">
        <v>0</v>
      </c>
      <c r="F164" s="49">
        <v>0</v>
      </c>
      <c r="G164" s="49">
        <v>0</v>
      </c>
      <c r="H164" s="65">
        <v>0</v>
      </c>
      <c r="I164" s="65">
        <v>80</v>
      </c>
      <c r="J164" s="49"/>
      <c r="K164" s="11"/>
    </row>
    <row r="165" spans="1:11" ht="378" x14ac:dyDescent="0.25">
      <c r="A165" s="49">
        <v>109</v>
      </c>
      <c r="B165" s="56" t="s">
        <v>265</v>
      </c>
      <c r="C165" s="49" t="s">
        <v>266</v>
      </c>
      <c r="D165" s="49">
        <v>2500</v>
      </c>
      <c r="E165" s="49">
        <v>0</v>
      </c>
      <c r="F165" s="49">
        <v>0</v>
      </c>
      <c r="G165" s="49">
        <v>0</v>
      </c>
      <c r="H165" s="65">
        <v>0</v>
      </c>
      <c r="I165" s="49">
        <v>0</v>
      </c>
      <c r="J165" s="49"/>
      <c r="K165" s="11"/>
    </row>
    <row r="166" spans="1:11" ht="104.25" customHeight="1" x14ac:dyDescent="0.25">
      <c r="A166" s="49">
        <v>110</v>
      </c>
      <c r="B166" s="56" t="s">
        <v>267</v>
      </c>
      <c r="C166" s="49" t="s">
        <v>208</v>
      </c>
      <c r="D166" s="49">
        <v>10</v>
      </c>
      <c r="E166" s="66">
        <v>0</v>
      </c>
      <c r="F166" s="66">
        <v>0</v>
      </c>
      <c r="G166" s="66">
        <v>0</v>
      </c>
      <c r="H166" s="66">
        <v>10</v>
      </c>
      <c r="I166" s="49">
        <v>0</v>
      </c>
      <c r="J166" s="49"/>
      <c r="K166" s="11"/>
    </row>
    <row r="167" spans="1:11" ht="172.5" customHeight="1" x14ac:dyDescent="0.25">
      <c r="A167" s="49">
        <v>111</v>
      </c>
      <c r="B167" s="64" t="s">
        <v>479</v>
      </c>
      <c r="C167" s="49" t="s">
        <v>208</v>
      </c>
      <c r="D167" s="65">
        <v>1713</v>
      </c>
      <c r="E167" s="65">
        <v>1713</v>
      </c>
      <c r="F167" s="65">
        <v>1713</v>
      </c>
      <c r="G167" s="65">
        <v>1713</v>
      </c>
      <c r="H167" s="65">
        <v>1713</v>
      </c>
      <c r="I167" s="65">
        <v>1713</v>
      </c>
      <c r="J167" s="49"/>
      <c r="K167" s="11"/>
    </row>
    <row r="168" spans="1:11" ht="173.25" x14ac:dyDescent="0.25">
      <c r="A168" s="49">
        <v>112</v>
      </c>
      <c r="B168" s="56" t="s">
        <v>268</v>
      </c>
      <c r="C168" s="49" t="s">
        <v>164</v>
      </c>
      <c r="D168" s="49">
        <v>5900</v>
      </c>
      <c r="E168" s="49">
        <v>2500</v>
      </c>
      <c r="F168" s="49">
        <v>2500</v>
      </c>
      <c r="G168" s="49">
        <v>2500</v>
      </c>
      <c r="H168" s="65">
        <v>4121</v>
      </c>
      <c r="I168" s="49">
        <v>5800</v>
      </c>
      <c r="J168" s="49"/>
      <c r="K168" s="11"/>
    </row>
    <row r="169" spans="1:11" ht="126" x14ac:dyDescent="0.25">
      <c r="A169" s="49">
        <v>113</v>
      </c>
      <c r="B169" s="52" t="s">
        <v>269</v>
      </c>
      <c r="C169" s="49" t="s">
        <v>208</v>
      </c>
      <c r="D169" s="49">
        <v>2</v>
      </c>
      <c r="E169" s="49">
        <v>0</v>
      </c>
      <c r="F169" s="49">
        <v>0</v>
      </c>
      <c r="G169" s="49">
        <v>1</v>
      </c>
      <c r="H169" s="63">
        <v>1</v>
      </c>
      <c r="I169" s="49">
        <v>2</v>
      </c>
      <c r="J169" s="49"/>
      <c r="K169" s="11"/>
    </row>
    <row r="170" spans="1:11" ht="84.75" customHeight="1" x14ac:dyDescent="0.25">
      <c r="A170" s="49">
        <v>114</v>
      </c>
      <c r="B170" s="55" t="s">
        <v>283</v>
      </c>
      <c r="C170" s="49" t="s">
        <v>164</v>
      </c>
      <c r="D170" s="49">
        <v>97</v>
      </c>
      <c r="E170" s="49">
        <v>25</v>
      </c>
      <c r="F170" s="49">
        <v>25</v>
      </c>
      <c r="G170" s="49">
        <v>25</v>
      </c>
      <c r="H170" s="63">
        <v>25</v>
      </c>
      <c r="I170" s="49">
        <v>72</v>
      </c>
      <c r="J170" s="52"/>
      <c r="K170" s="11"/>
    </row>
    <row r="171" spans="1:11" ht="94.5" x14ac:dyDescent="0.25">
      <c r="A171" s="49">
        <v>115</v>
      </c>
      <c r="B171" s="52" t="s">
        <v>270</v>
      </c>
      <c r="C171" s="49" t="s">
        <v>208</v>
      </c>
      <c r="D171" s="49">
        <v>93</v>
      </c>
      <c r="E171" s="49">
        <v>0</v>
      </c>
      <c r="F171" s="49">
        <v>0</v>
      </c>
      <c r="G171" s="49">
        <v>0</v>
      </c>
      <c r="H171" s="63">
        <v>0</v>
      </c>
      <c r="I171" s="49">
        <v>93</v>
      </c>
      <c r="J171" s="49"/>
      <c r="K171" s="11"/>
    </row>
    <row r="172" spans="1:11" ht="78.75" x14ac:dyDescent="0.25">
      <c r="A172" s="49">
        <v>116</v>
      </c>
      <c r="B172" s="52" t="s">
        <v>271</v>
      </c>
      <c r="C172" s="49" t="s">
        <v>208</v>
      </c>
      <c r="D172" s="49">
        <v>0</v>
      </c>
      <c r="E172" s="49">
        <v>0</v>
      </c>
      <c r="F172" s="49">
        <v>0</v>
      </c>
      <c r="G172" s="49">
        <v>0</v>
      </c>
      <c r="H172" s="63">
        <v>0</v>
      </c>
      <c r="I172" s="49">
        <v>0</v>
      </c>
      <c r="J172" s="49"/>
      <c r="K172" s="11"/>
    </row>
    <row r="173" spans="1:11" ht="173.25" x14ac:dyDescent="0.25">
      <c r="A173" s="49">
        <v>117</v>
      </c>
      <c r="B173" s="52" t="s">
        <v>272</v>
      </c>
      <c r="C173" s="49" t="s">
        <v>159</v>
      </c>
      <c r="D173" s="49">
        <v>100</v>
      </c>
      <c r="E173" s="49">
        <v>100</v>
      </c>
      <c r="F173" s="49">
        <v>100</v>
      </c>
      <c r="G173" s="49">
        <v>100</v>
      </c>
      <c r="H173" s="63">
        <v>100</v>
      </c>
      <c r="I173" s="49">
        <v>100</v>
      </c>
      <c r="J173" s="52"/>
      <c r="K173" s="11"/>
    </row>
    <row r="174" spans="1:11" ht="156.75" customHeight="1" x14ac:dyDescent="0.25">
      <c r="A174" s="49">
        <v>118</v>
      </c>
      <c r="B174" s="52" t="s">
        <v>273</v>
      </c>
      <c r="C174" s="49" t="s">
        <v>159</v>
      </c>
      <c r="D174" s="49">
        <v>97</v>
      </c>
      <c r="E174" s="49">
        <v>96</v>
      </c>
      <c r="F174" s="49">
        <v>96</v>
      </c>
      <c r="G174" s="49">
        <v>96</v>
      </c>
      <c r="H174" s="63">
        <v>96.9</v>
      </c>
      <c r="I174" s="49">
        <v>96</v>
      </c>
      <c r="J174" s="52"/>
      <c r="K174" s="11"/>
    </row>
    <row r="175" spans="1:11" ht="246.75" customHeight="1" x14ac:dyDescent="0.25">
      <c r="A175" s="49">
        <v>119</v>
      </c>
      <c r="B175" s="55" t="s">
        <v>339</v>
      </c>
      <c r="C175" s="49" t="s">
        <v>159</v>
      </c>
      <c r="D175" s="49">
        <v>95</v>
      </c>
      <c r="E175" s="49">
        <v>90</v>
      </c>
      <c r="F175" s="49">
        <v>90</v>
      </c>
      <c r="G175" s="49">
        <v>90</v>
      </c>
      <c r="H175" s="63">
        <v>86</v>
      </c>
      <c r="I175" s="49">
        <v>90</v>
      </c>
      <c r="J175" s="52"/>
      <c r="K175" s="11"/>
    </row>
    <row r="176" spans="1:11" ht="348" customHeight="1" x14ac:dyDescent="0.25">
      <c r="A176" s="58">
        <v>120</v>
      </c>
      <c r="B176" s="56" t="s">
        <v>341</v>
      </c>
      <c r="C176" s="49" t="s">
        <v>159</v>
      </c>
      <c r="D176" s="49">
        <v>100</v>
      </c>
      <c r="E176" s="49">
        <v>100</v>
      </c>
      <c r="F176" s="49">
        <v>100</v>
      </c>
      <c r="G176" s="49">
        <v>100</v>
      </c>
      <c r="H176" s="65">
        <v>100</v>
      </c>
      <c r="I176" s="49">
        <v>100</v>
      </c>
      <c r="J176" s="52"/>
      <c r="K176" s="11"/>
    </row>
    <row r="177" spans="1:13" ht="375.75" customHeight="1" x14ac:dyDescent="0.25">
      <c r="A177" s="49">
        <v>121</v>
      </c>
      <c r="B177" s="56" t="s">
        <v>340</v>
      </c>
      <c r="C177" s="49" t="s">
        <v>159</v>
      </c>
      <c r="D177" s="49">
        <v>100</v>
      </c>
      <c r="E177" s="49">
        <v>100</v>
      </c>
      <c r="F177" s="49">
        <v>100</v>
      </c>
      <c r="G177" s="49">
        <v>100</v>
      </c>
      <c r="H177" s="227">
        <v>100</v>
      </c>
      <c r="I177" s="49">
        <v>100</v>
      </c>
      <c r="J177" s="52"/>
      <c r="K177" s="11"/>
      <c r="M177" s="12"/>
    </row>
    <row r="178" spans="1:13" ht="114.75" customHeight="1" x14ac:dyDescent="0.25">
      <c r="A178" s="67">
        <v>122</v>
      </c>
      <c r="B178" s="68" t="s">
        <v>274</v>
      </c>
      <c r="C178" s="63" t="s">
        <v>159</v>
      </c>
      <c r="D178" s="63">
        <v>100</v>
      </c>
      <c r="E178" s="63">
        <v>100</v>
      </c>
      <c r="F178" s="63">
        <v>100</v>
      </c>
      <c r="G178" s="63">
        <v>100</v>
      </c>
      <c r="H178" s="63">
        <v>100</v>
      </c>
      <c r="I178" s="63">
        <v>100</v>
      </c>
      <c r="J178" s="68"/>
      <c r="K178" s="11"/>
    </row>
    <row r="179" spans="1:13" ht="35.25" customHeight="1" x14ac:dyDescent="0.25">
      <c r="A179" s="297" t="s">
        <v>275</v>
      </c>
      <c r="B179" s="298"/>
      <c r="C179" s="298"/>
      <c r="D179" s="298"/>
      <c r="E179" s="298"/>
      <c r="F179" s="298"/>
      <c r="G179" s="298"/>
      <c r="H179" s="298"/>
      <c r="I179" s="298"/>
      <c r="J179" s="298"/>
      <c r="K179" s="11"/>
    </row>
    <row r="180" spans="1:13" ht="135.75" customHeight="1" x14ac:dyDescent="0.25">
      <c r="A180" s="63">
        <v>123</v>
      </c>
      <c r="B180" s="69" t="s">
        <v>476</v>
      </c>
      <c r="C180" s="63" t="s">
        <v>164</v>
      </c>
      <c r="D180" s="63">
        <v>0</v>
      </c>
      <c r="E180" s="63">
        <v>0</v>
      </c>
      <c r="F180" s="63">
        <v>0</v>
      </c>
      <c r="G180" s="63">
        <v>0</v>
      </c>
      <c r="H180" s="63">
        <v>0</v>
      </c>
      <c r="I180" s="63">
        <v>0</v>
      </c>
      <c r="J180" s="63"/>
      <c r="K180" s="11"/>
    </row>
    <row r="181" spans="1:13" ht="135.75" customHeight="1" x14ac:dyDescent="0.25">
      <c r="A181" s="70">
        <v>124</v>
      </c>
      <c r="B181" s="71" t="s">
        <v>284</v>
      </c>
      <c r="C181" s="72" t="s">
        <v>161</v>
      </c>
      <c r="D181" s="72">
        <v>3</v>
      </c>
      <c r="E181" s="72">
        <v>0</v>
      </c>
      <c r="F181" s="72">
        <v>0</v>
      </c>
      <c r="G181" s="72">
        <v>0</v>
      </c>
      <c r="H181" s="72">
        <v>0</v>
      </c>
      <c r="I181" s="72">
        <v>0</v>
      </c>
      <c r="J181" s="73"/>
      <c r="K181" s="11"/>
    </row>
    <row r="182" spans="1:13" ht="46.5" customHeight="1" x14ac:dyDescent="0.25">
      <c r="A182" s="67">
        <v>125</v>
      </c>
      <c r="B182" s="68" t="s">
        <v>597</v>
      </c>
      <c r="C182" s="67" t="s">
        <v>164</v>
      </c>
      <c r="D182" s="67">
        <v>1000</v>
      </c>
      <c r="E182" s="67">
        <v>0</v>
      </c>
      <c r="F182" s="67">
        <v>0</v>
      </c>
      <c r="G182" s="67">
        <v>0</v>
      </c>
      <c r="H182" s="67">
        <v>0</v>
      </c>
      <c r="I182" s="67">
        <v>0</v>
      </c>
      <c r="J182" s="67"/>
      <c r="K182" s="11"/>
    </row>
    <row r="183" spans="1:13" ht="46.5" customHeight="1" x14ac:dyDescent="0.25">
      <c r="A183" s="58">
        <v>126</v>
      </c>
      <c r="B183" s="68" t="s">
        <v>598</v>
      </c>
      <c r="C183" s="67" t="s">
        <v>164</v>
      </c>
      <c r="D183" s="67">
        <v>0</v>
      </c>
      <c r="E183" s="67">
        <v>0</v>
      </c>
      <c r="F183" s="67">
        <v>0</v>
      </c>
      <c r="G183" s="67">
        <v>0</v>
      </c>
      <c r="H183" s="67">
        <v>0</v>
      </c>
      <c r="I183" s="67">
        <v>0</v>
      </c>
      <c r="J183" s="58"/>
      <c r="K183" s="11"/>
    </row>
    <row r="184" spans="1:13" ht="36.75" customHeight="1" x14ac:dyDescent="0.25">
      <c r="A184" s="276" t="s">
        <v>256</v>
      </c>
      <c r="B184" s="299"/>
      <c r="C184" s="299"/>
      <c r="D184" s="299"/>
      <c r="E184" s="299"/>
      <c r="F184" s="299"/>
      <c r="G184" s="299"/>
      <c r="H184" s="299"/>
      <c r="I184" s="299"/>
      <c r="J184" s="299"/>
      <c r="K184" s="11"/>
    </row>
    <row r="185" spans="1:13" ht="47.25" x14ac:dyDescent="0.25">
      <c r="A185" s="49">
        <v>127</v>
      </c>
      <c r="B185" s="68" t="s">
        <v>342</v>
      </c>
      <c r="C185" s="63" t="s">
        <v>159</v>
      </c>
      <c r="D185" s="63">
        <v>100</v>
      </c>
      <c r="E185" s="63">
        <v>99</v>
      </c>
      <c r="F185" s="63">
        <v>99</v>
      </c>
      <c r="G185" s="63">
        <v>99</v>
      </c>
      <c r="H185" s="63">
        <v>99</v>
      </c>
      <c r="I185" s="63">
        <v>99</v>
      </c>
      <c r="J185" s="49"/>
      <c r="K185" s="11"/>
    </row>
    <row r="186" spans="1:13" ht="63" x14ac:dyDescent="0.25">
      <c r="A186" s="49">
        <v>128</v>
      </c>
      <c r="B186" s="68" t="s">
        <v>276</v>
      </c>
      <c r="C186" s="63" t="s">
        <v>164</v>
      </c>
      <c r="D186" s="63">
        <v>4</v>
      </c>
      <c r="E186" s="63">
        <v>0</v>
      </c>
      <c r="F186" s="63">
        <v>0</v>
      </c>
      <c r="G186" s="63">
        <v>0</v>
      </c>
      <c r="H186" s="63">
        <v>0</v>
      </c>
      <c r="I186" s="63">
        <v>4</v>
      </c>
      <c r="J186" s="49"/>
      <c r="K186" s="11"/>
    </row>
    <row r="187" spans="1:13" ht="110.25" x14ac:dyDescent="0.25">
      <c r="A187" s="49">
        <v>129</v>
      </c>
      <c r="B187" s="74" t="s">
        <v>277</v>
      </c>
      <c r="C187" s="63" t="s">
        <v>164</v>
      </c>
      <c r="D187" s="63">
        <v>5</v>
      </c>
      <c r="E187" s="63">
        <v>0</v>
      </c>
      <c r="F187" s="63">
        <v>0</v>
      </c>
      <c r="G187" s="63">
        <v>0</v>
      </c>
      <c r="H187" s="63">
        <v>0</v>
      </c>
      <c r="I187" s="63">
        <v>0</v>
      </c>
      <c r="J187" s="49"/>
      <c r="K187" s="11"/>
    </row>
    <row r="188" spans="1:13" ht="31.5" x14ac:dyDescent="0.25">
      <c r="A188" s="49">
        <v>130</v>
      </c>
      <c r="B188" s="68" t="s">
        <v>278</v>
      </c>
      <c r="C188" s="63" t="s">
        <v>164</v>
      </c>
      <c r="D188" s="63">
        <v>2</v>
      </c>
      <c r="E188" s="63">
        <v>0</v>
      </c>
      <c r="F188" s="63">
        <v>0</v>
      </c>
      <c r="G188" s="63">
        <v>0</v>
      </c>
      <c r="H188" s="63">
        <v>0</v>
      </c>
      <c r="I188" s="63">
        <v>0</v>
      </c>
      <c r="J188" s="49"/>
      <c r="K188" s="11"/>
    </row>
    <row r="189" spans="1:13" ht="31.5" customHeight="1" x14ac:dyDescent="0.25">
      <c r="A189" s="292" t="s">
        <v>343</v>
      </c>
      <c r="B189" s="293"/>
      <c r="C189" s="293"/>
      <c r="D189" s="293"/>
      <c r="E189" s="293"/>
      <c r="F189" s="293"/>
      <c r="G189" s="293"/>
      <c r="H189" s="293"/>
      <c r="I189" s="293"/>
      <c r="J189" s="293"/>
      <c r="K189" s="11"/>
    </row>
    <row r="190" spans="1:13" ht="31.5" customHeight="1" x14ac:dyDescent="0.25">
      <c r="A190" s="63">
        <v>131</v>
      </c>
      <c r="B190" s="68" t="s">
        <v>599</v>
      </c>
      <c r="C190" s="68" t="s">
        <v>164</v>
      </c>
      <c r="D190" s="63">
        <v>3</v>
      </c>
      <c r="E190" s="63">
        <v>0</v>
      </c>
      <c r="F190" s="63">
        <v>0</v>
      </c>
      <c r="G190" s="63">
        <v>0</v>
      </c>
      <c r="H190" s="63">
        <v>0</v>
      </c>
      <c r="I190" s="63">
        <v>3</v>
      </c>
      <c r="J190" s="68"/>
      <c r="K190" s="11"/>
    </row>
    <row r="191" spans="1:13" ht="47.25" x14ac:dyDescent="0.25">
      <c r="A191" s="63">
        <v>132</v>
      </c>
      <c r="B191" s="68" t="s">
        <v>279</v>
      </c>
      <c r="C191" s="63" t="s">
        <v>164</v>
      </c>
      <c r="D191" s="63">
        <v>350</v>
      </c>
      <c r="E191" s="63">
        <v>0</v>
      </c>
      <c r="F191" s="63">
        <v>0</v>
      </c>
      <c r="G191" s="63">
        <v>0</v>
      </c>
      <c r="H191" s="63">
        <v>0</v>
      </c>
      <c r="I191" s="63">
        <v>0</v>
      </c>
      <c r="J191" s="68"/>
      <c r="K191" s="11"/>
    </row>
    <row r="192" spans="1:13" ht="63" x14ac:dyDescent="0.25">
      <c r="A192" s="63">
        <v>133</v>
      </c>
      <c r="B192" s="68" t="s">
        <v>600</v>
      </c>
      <c r="C192" s="68" t="s">
        <v>161</v>
      </c>
      <c r="D192" s="63">
        <v>100</v>
      </c>
      <c r="E192" s="63">
        <v>0</v>
      </c>
      <c r="F192" s="63">
        <v>0</v>
      </c>
      <c r="G192" s="63">
        <v>100</v>
      </c>
      <c r="H192" s="63">
        <v>100</v>
      </c>
      <c r="I192" s="63">
        <v>0</v>
      </c>
      <c r="J192" s="68"/>
      <c r="K192" s="11"/>
    </row>
    <row r="193" spans="1:11" ht="31.5" x14ac:dyDescent="0.25">
      <c r="A193" s="63">
        <v>134</v>
      </c>
      <c r="B193" s="68" t="s">
        <v>589</v>
      </c>
      <c r="C193" s="63" t="s">
        <v>164</v>
      </c>
      <c r="D193" s="63">
        <v>5000</v>
      </c>
      <c r="E193" s="63">
        <v>0</v>
      </c>
      <c r="F193" s="63">
        <v>0</v>
      </c>
      <c r="G193" s="63">
        <v>5000</v>
      </c>
      <c r="H193" s="63">
        <v>0</v>
      </c>
      <c r="I193" s="63">
        <v>0</v>
      </c>
      <c r="J193" s="68"/>
      <c r="K193" s="11"/>
    </row>
    <row r="194" spans="1:11" ht="120" customHeight="1" x14ac:dyDescent="0.25">
      <c r="A194" s="63">
        <v>135</v>
      </c>
      <c r="B194" s="75" t="s">
        <v>280</v>
      </c>
      <c r="C194" s="63" t="s">
        <v>164</v>
      </c>
      <c r="D194" s="63">
        <v>2</v>
      </c>
      <c r="E194" s="63">
        <v>0</v>
      </c>
      <c r="F194" s="63">
        <v>0</v>
      </c>
      <c r="G194" s="63">
        <v>0</v>
      </c>
      <c r="H194" s="63">
        <v>0</v>
      </c>
      <c r="I194" s="63">
        <v>2</v>
      </c>
      <c r="J194" s="68"/>
      <c r="K194" s="11"/>
    </row>
    <row r="195" spans="1:11" ht="126" x14ac:dyDescent="0.25">
      <c r="A195" s="63">
        <v>136</v>
      </c>
      <c r="B195" s="68" t="s">
        <v>285</v>
      </c>
      <c r="C195" s="63" t="s">
        <v>164</v>
      </c>
      <c r="D195" s="63">
        <v>0</v>
      </c>
      <c r="E195" s="63">
        <v>0</v>
      </c>
      <c r="F195" s="63">
        <v>0</v>
      </c>
      <c r="G195" s="63">
        <v>0</v>
      </c>
      <c r="H195" s="63">
        <v>0</v>
      </c>
      <c r="I195" s="63">
        <v>0</v>
      </c>
      <c r="J195" s="68"/>
      <c r="K195" s="11"/>
    </row>
    <row r="196" spans="1:11" ht="157.5" x14ac:dyDescent="0.25">
      <c r="A196" s="63">
        <v>137</v>
      </c>
      <c r="B196" s="68" t="s">
        <v>601</v>
      </c>
      <c r="C196" s="63" t="s">
        <v>164</v>
      </c>
      <c r="D196" s="63">
        <v>1</v>
      </c>
      <c r="E196" s="63">
        <v>0</v>
      </c>
      <c r="F196" s="63">
        <v>0</v>
      </c>
      <c r="G196" s="63">
        <v>0</v>
      </c>
      <c r="H196" s="63">
        <v>0</v>
      </c>
      <c r="I196" s="63">
        <v>0</v>
      </c>
      <c r="J196" s="68"/>
      <c r="K196" s="11"/>
    </row>
    <row r="197" spans="1:11" ht="39" customHeight="1" x14ac:dyDescent="0.25">
      <c r="A197" s="294" t="s">
        <v>257</v>
      </c>
      <c r="B197" s="295"/>
      <c r="C197" s="295"/>
      <c r="D197" s="295"/>
      <c r="E197" s="295"/>
      <c r="F197" s="295"/>
      <c r="G197" s="295"/>
      <c r="H197" s="295"/>
      <c r="I197" s="295"/>
      <c r="J197" s="295"/>
      <c r="K197" s="11"/>
    </row>
    <row r="198" spans="1:11" ht="110.25" x14ac:dyDescent="0.25">
      <c r="A198" s="63">
        <v>138</v>
      </c>
      <c r="B198" s="68" t="s">
        <v>281</v>
      </c>
      <c r="C198" s="63" t="s">
        <v>159</v>
      </c>
      <c r="D198" s="63">
        <v>100</v>
      </c>
      <c r="E198" s="63">
        <v>100</v>
      </c>
      <c r="F198" s="63">
        <v>100</v>
      </c>
      <c r="G198" s="63">
        <v>100</v>
      </c>
      <c r="H198" s="63">
        <v>100</v>
      </c>
      <c r="I198" s="63">
        <v>100</v>
      </c>
      <c r="J198" s="68"/>
      <c r="K198" s="11"/>
    </row>
    <row r="199" spans="1:11" ht="293.25" customHeight="1" x14ac:dyDescent="0.25">
      <c r="A199" s="63">
        <v>139</v>
      </c>
      <c r="B199" s="75" t="s">
        <v>282</v>
      </c>
      <c r="C199" s="63" t="s">
        <v>208</v>
      </c>
      <c r="D199" s="63">
        <v>7</v>
      </c>
      <c r="E199" s="63">
        <v>0</v>
      </c>
      <c r="F199" s="63">
        <v>0</v>
      </c>
      <c r="G199" s="63">
        <v>7</v>
      </c>
      <c r="H199" s="63">
        <v>7</v>
      </c>
      <c r="I199" s="63">
        <v>7</v>
      </c>
      <c r="J199" s="68"/>
      <c r="K199" s="11"/>
    </row>
    <row r="200" spans="1:11" ht="68.25" customHeight="1" x14ac:dyDescent="0.25">
      <c r="A200" s="63">
        <v>140</v>
      </c>
      <c r="B200" s="75" t="s">
        <v>602</v>
      </c>
      <c r="C200" s="63" t="s">
        <v>161</v>
      </c>
      <c r="D200" s="63">
        <v>0</v>
      </c>
      <c r="E200" s="63">
        <v>0</v>
      </c>
      <c r="F200" s="63">
        <v>0</v>
      </c>
      <c r="G200" s="63">
        <v>0</v>
      </c>
      <c r="H200" s="63">
        <v>0</v>
      </c>
      <c r="I200" s="63">
        <v>0</v>
      </c>
      <c r="J200" s="68"/>
      <c r="K200" s="11"/>
    </row>
    <row r="201" spans="1:11" x14ac:dyDescent="0.25">
      <c r="A201" s="267" t="s">
        <v>412</v>
      </c>
      <c r="B201" s="279"/>
      <c r="C201" s="279"/>
      <c r="D201" s="279"/>
      <c r="E201" s="279"/>
      <c r="F201" s="279"/>
      <c r="G201" s="279"/>
      <c r="H201" s="279"/>
      <c r="I201" s="279"/>
      <c r="J201" s="279"/>
      <c r="K201" s="11"/>
    </row>
    <row r="202" spans="1:11" ht="16.5" customHeight="1" x14ac:dyDescent="0.25">
      <c r="A202" s="269" t="s">
        <v>327</v>
      </c>
      <c r="B202" s="269"/>
      <c r="C202" s="269"/>
      <c r="D202" s="269"/>
      <c r="E202" s="270"/>
      <c r="F202" s="270"/>
      <c r="G202" s="270"/>
      <c r="H202" s="270"/>
      <c r="I202" s="270"/>
      <c r="J202" s="270"/>
      <c r="K202" s="11"/>
    </row>
    <row r="203" spans="1:11" ht="18.75" x14ac:dyDescent="0.25">
      <c r="A203" s="277" t="s">
        <v>225</v>
      </c>
      <c r="B203" s="277"/>
      <c r="C203" s="277"/>
      <c r="D203" s="277"/>
      <c r="E203" s="277"/>
      <c r="F203" s="277"/>
      <c r="G203" s="277"/>
      <c r="H203" s="277"/>
      <c r="I203" s="277"/>
      <c r="J203" s="277"/>
      <c r="K203" s="11"/>
    </row>
    <row r="204" spans="1:11" ht="24" customHeight="1" x14ac:dyDescent="0.25">
      <c r="A204" s="276" t="s">
        <v>165</v>
      </c>
      <c r="B204" s="276"/>
      <c r="C204" s="276"/>
      <c r="D204" s="276"/>
      <c r="E204" s="276"/>
      <c r="F204" s="276"/>
      <c r="G204" s="276"/>
      <c r="H204" s="276"/>
      <c r="I204" s="276"/>
      <c r="J204" s="276"/>
      <c r="K204" s="11"/>
    </row>
    <row r="205" spans="1:11" ht="390" x14ac:dyDescent="0.25">
      <c r="A205" s="49">
        <v>141</v>
      </c>
      <c r="B205" s="76" t="s">
        <v>226</v>
      </c>
      <c r="C205" s="49" t="s">
        <v>208</v>
      </c>
      <c r="D205" s="49">
        <v>360</v>
      </c>
      <c r="E205" s="49">
        <v>100</v>
      </c>
      <c r="F205" s="49">
        <v>278</v>
      </c>
      <c r="G205" s="49">
        <v>150</v>
      </c>
      <c r="H205" s="49">
        <v>485</v>
      </c>
      <c r="I205" s="49">
        <v>200</v>
      </c>
      <c r="J205" s="49"/>
      <c r="K205" s="11"/>
    </row>
    <row r="206" spans="1:11" x14ac:dyDescent="0.25">
      <c r="A206" s="276" t="s">
        <v>425</v>
      </c>
      <c r="B206" s="276"/>
      <c r="C206" s="276"/>
      <c r="D206" s="276"/>
      <c r="E206" s="276"/>
      <c r="F206" s="276"/>
      <c r="G206" s="276"/>
      <c r="H206" s="276"/>
      <c r="I206" s="276"/>
      <c r="J206" s="276"/>
      <c r="K206" s="11"/>
    </row>
    <row r="207" spans="1:11" ht="78.75" x14ac:dyDescent="0.25">
      <c r="A207" s="49">
        <v>142</v>
      </c>
      <c r="B207" s="77" t="s">
        <v>227</v>
      </c>
      <c r="C207" s="49" t="s">
        <v>164</v>
      </c>
      <c r="D207" s="49">
        <v>4</v>
      </c>
      <c r="E207" s="49">
        <v>0</v>
      </c>
      <c r="F207" s="49">
        <v>1</v>
      </c>
      <c r="G207" s="49">
        <v>0</v>
      </c>
      <c r="H207" s="49">
        <v>2</v>
      </c>
      <c r="I207" s="49">
        <v>0</v>
      </c>
      <c r="J207" s="49"/>
      <c r="K207" s="11"/>
    </row>
    <row r="208" spans="1:11" ht="33" customHeight="1" x14ac:dyDescent="0.25">
      <c r="A208" s="267" t="s">
        <v>408</v>
      </c>
      <c r="B208" s="267"/>
      <c r="C208" s="267"/>
      <c r="D208" s="267"/>
      <c r="E208" s="267"/>
      <c r="F208" s="267"/>
      <c r="G208" s="267"/>
      <c r="H208" s="267"/>
      <c r="I208" s="267"/>
      <c r="J208" s="267"/>
      <c r="K208" s="11"/>
    </row>
    <row r="209" spans="1:11" ht="184.5" customHeight="1" x14ac:dyDescent="0.25">
      <c r="A209" s="49">
        <v>143</v>
      </c>
      <c r="B209" s="56" t="s">
        <v>228</v>
      </c>
      <c r="C209" s="49" t="s">
        <v>161</v>
      </c>
      <c r="D209" s="49">
        <v>54</v>
      </c>
      <c r="E209" s="49">
        <v>0</v>
      </c>
      <c r="F209" s="49">
        <v>9</v>
      </c>
      <c r="G209" s="49">
        <v>0</v>
      </c>
      <c r="H209" s="49">
        <v>9</v>
      </c>
      <c r="I209" s="49">
        <v>0</v>
      </c>
      <c r="J209" s="49"/>
      <c r="K209" s="11"/>
    </row>
    <row r="210" spans="1:11" x14ac:dyDescent="0.25">
      <c r="A210" s="276" t="s">
        <v>229</v>
      </c>
      <c r="B210" s="276"/>
      <c r="C210" s="276"/>
      <c r="D210" s="276"/>
      <c r="E210" s="276"/>
      <c r="F210" s="276"/>
      <c r="G210" s="276"/>
      <c r="H210" s="276"/>
      <c r="I210" s="276"/>
      <c r="J210" s="276"/>
      <c r="K210" s="11"/>
    </row>
    <row r="211" spans="1:11" ht="128.25" customHeight="1" x14ac:dyDescent="0.25">
      <c r="A211" s="49">
        <v>144</v>
      </c>
      <c r="B211" s="56" t="s">
        <v>230</v>
      </c>
      <c r="C211" s="49" t="s">
        <v>161</v>
      </c>
      <c r="D211" s="49">
        <v>0</v>
      </c>
      <c r="E211" s="49">
        <v>0</v>
      </c>
      <c r="F211" s="49">
        <v>0</v>
      </c>
      <c r="G211" s="49">
        <v>0</v>
      </c>
      <c r="H211" s="49">
        <v>0</v>
      </c>
      <c r="I211" s="49">
        <v>0</v>
      </c>
      <c r="J211" s="49"/>
      <c r="K211" s="11"/>
    </row>
    <row r="212" spans="1:11" ht="31.5" customHeight="1" x14ac:dyDescent="0.25">
      <c r="A212" s="267" t="s">
        <v>409</v>
      </c>
      <c r="B212" s="267"/>
      <c r="C212" s="267"/>
      <c r="D212" s="267"/>
      <c r="E212" s="267"/>
      <c r="F212" s="267"/>
      <c r="G212" s="267"/>
      <c r="H212" s="267"/>
      <c r="I212" s="267"/>
      <c r="J212" s="267"/>
      <c r="K212" s="11"/>
    </row>
    <row r="213" spans="1:11" ht="236.25" x14ac:dyDescent="0.25">
      <c r="A213" s="49">
        <v>145</v>
      </c>
      <c r="B213" s="56" t="s">
        <v>231</v>
      </c>
      <c r="C213" s="49" t="s">
        <v>161</v>
      </c>
      <c r="D213" s="49">
        <v>0</v>
      </c>
      <c r="E213" s="49">
        <v>0</v>
      </c>
      <c r="F213" s="49">
        <v>0</v>
      </c>
      <c r="G213" s="49">
        <v>0</v>
      </c>
      <c r="H213" s="49">
        <v>0</v>
      </c>
      <c r="I213" s="49">
        <v>0</v>
      </c>
      <c r="J213" s="49"/>
      <c r="K213" s="11"/>
    </row>
    <row r="214" spans="1:11" ht="210" customHeight="1" x14ac:dyDescent="0.25">
      <c r="A214" s="49">
        <v>146</v>
      </c>
      <c r="B214" s="77" t="s">
        <v>232</v>
      </c>
      <c r="C214" s="49" t="s">
        <v>161</v>
      </c>
      <c r="D214" s="49">
        <v>0</v>
      </c>
      <c r="E214" s="49">
        <v>0</v>
      </c>
      <c r="F214" s="49">
        <v>0</v>
      </c>
      <c r="G214" s="49">
        <v>0</v>
      </c>
      <c r="H214" s="49">
        <v>0</v>
      </c>
      <c r="I214" s="49">
        <v>0</v>
      </c>
      <c r="J214" s="49"/>
      <c r="K214" s="11"/>
    </row>
    <row r="215" spans="1:11" ht="168.75" customHeight="1" x14ac:dyDescent="0.25">
      <c r="A215" s="58">
        <v>147</v>
      </c>
      <c r="B215" s="52" t="s">
        <v>406</v>
      </c>
      <c r="C215" s="49" t="s">
        <v>161</v>
      </c>
      <c r="D215" s="49">
        <v>0</v>
      </c>
      <c r="E215" s="49">
        <v>0</v>
      </c>
      <c r="F215" s="49">
        <v>0</v>
      </c>
      <c r="G215" s="49">
        <v>0</v>
      </c>
      <c r="H215" s="49">
        <v>0</v>
      </c>
      <c r="I215" s="49">
        <v>0</v>
      </c>
      <c r="J215" s="49"/>
      <c r="K215" s="11"/>
    </row>
    <row r="216" spans="1:11" x14ac:dyDescent="0.25">
      <c r="A216" s="267" t="s">
        <v>410</v>
      </c>
      <c r="B216" s="267"/>
      <c r="C216" s="267"/>
      <c r="D216" s="267"/>
      <c r="E216" s="267"/>
      <c r="F216" s="267"/>
      <c r="G216" s="267"/>
      <c r="H216" s="267"/>
      <c r="I216" s="267"/>
      <c r="J216" s="267"/>
      <c r="K216" s="11"/>
    </row>
    <row r="217" spans="1:11" ht="186" customHeight="1" x14ac:dyDescent="0.25">
      <c r="A217" s="49">
        <v>148</v>
      </c>
      <c r="B217" s="56" t="s">
        <v>593</v>
      </c>
      <c r="C217" s="49" t="s">
        <v>594</v>
      </c>
      <c r="D217" s="49">
        <v>1</v>
      </c>
      <c r="E217" s="49">
        <v>0</v>
      </c>
      <c r="F217" s="49">
        <v>0</v>
      </c>
      <c r="G217" s="49">
        <v>0</v>
      </c>
      <c r="H217" s="49">
        <v>1</v>
      </c>
      <c r="I217" s="49">
        <v>0</v>
      </c>
      <c r="J217" s="49"/>
      <c r="K217" s="11"/>
    </row>
    <row r="218" spans="1:11" ht="36.75" customHeight="1" x14ac:dyDescent="0.25">
      <c r="A218" s="301" t="s">
        <v>205</v>
      </c>
      <c r="B218" s="302"/>
      <c r="C218" s="302"/>
      <c r="D218" s="302"/>
      <c r="E218" s="302"/>
      <c r="F218" s="302"/>
      <c r="G218" s="302"/>
      <c r="H218" s="302"/>
      <c r="I218" s="302"/>
      <c r="J218" s="303"/>
      <c r="K218" s="11"/>
    </row>
    <row r="219" spans="1:11" ht="15.75" customHeight="1" x14ac:dyDescent="0.25">
      <c r="A219" s="304" t="s">
        <v>327</v>
      </c>
      <c r="B219" s="305"/>
      <c r="C219" s="305"/>
      <c r="D219" s="306"/>
      <c r="E219" s="271"/>
      <c r="F219" s="272"/>
      <c r="G219" s="272"/>
      <c r="H219" s="272"/>
      <c r="I219" s="272"/>
      <c r="J219" s="273"/>
      <c r="K219" s="11"/>
    </row>
    <row r="220" spans="1:11" ht="44.25" customHeight="1" x14ac:dyDescent="0.25">
      <c r="A220" s="277" t="s">
        <v>352</v>
      </c>
      <c r="B220" s="277"/>
      <c r="C220" s="277"/>
      <c r="D220" s="277"/>
      <c r="E220" s="277"/>
      <c r="F220" s="277"/>
      <c r="G220" s="277"/>
      <c r="H220" s="277"/>
      <c r="I220" s="277"/>
      <c r="J220" s="277"/>
      <c r="K220" s="11"/>
    </row>
    <row r="221" spans="1:11" ht="15.75" customHeight="1" x14ac:dyDescent="0.25">
      <c r="A221" s="267" t="s">
        <v>351</v>
      </c>
      <c r="B221" s="267"/>
      <c r="C221" s="267"/>
      <c r="D221" s="267"/>
      <c r="E221" s="267"/>
      <c r="F221" s="267"/>
      <c r="G221" s="267"/>
      <c r="H221" s="267"/>
      <c r="I221" s="267"/>
      <c r="J221" s="267"/>
      <c r="K221" s="11"/>
    </row>
    <row r="222" spans="1:11" ht="85.5" customHeight="1" x14ac:dyDescent="0.25">
      <c r="A222" s="49">
        <v>149</v>
      </c>
      <c r="B222" s="78" t="s">
        <v>545</v>
      </c>
      <c r="C222" s="49" t="s">
        <v>164</v>
      </c>
      <c r="D222" s="49">
        <v>0</v>
      </c>
      <c r="E222" s="49">
        <v>0</v>
      </c>
      <c r="F222" s="49">
        <v>0</v>
      </c>
      <c r="G222" s="49">
        <v>0</v>
      </c>
      <c r="H222" s="49">
        <v>0</v>
      </c>
      <c r="I222" s="49">
        <v>0</v>
      </c>
      <c r="J222" s="49"/>
      <c r="K222" s="11"/>
    </row>
    <row r="223" spans="1:11" ht="53.25" customHeight="1" x14ac:dyDescent="0.25">
      <c r="A223" s="49">
        <v>150</v>
      </c>
      <c r="B223" s="78" t="s">
        <v>359</v>
      </c>
      <c r="C223" s="49" t="s">
        <v>164</v>
      </c>
      <c r="D223" s="49">
        <v>130</v>
      </c>
      <c r="E223" s="49">
        <v>0</v>
      </c>
      <c r="F223" s="49">
        <v>0</v>
      </c>
      <c r="G223" s="49">
        <v>45</v>
      </c>
      <c r="H223" s="49">
        <v>0</v>
      </c>
      <c r="I223" s="49">
        <v>88</v>
      </c>
      <c r="J223" s="49"/>
      <c r="K223" s="11"/>
    </row>
    <row r="224" spans="1:11" ht="21" customHeight="1" x14ac:dyDescent="0.25">
      <c r="A224" s="267" t="s">
        <v>360</v>
      </c>
      <c r="B224" s="267"/>
      <c r="C224" s="267"/>
      <c r="D224" s="267"/>
      <c r="E224" s="267"/>
      <c r="F224" s="267"/>
      <c r="G224" s="267"/>
      <c r="H224" s="267"/>
      <c r="I224" s="267"/>
      <c r="J224" s="267"/>
      <c r="K224" s="11"/>
    </row>
    <row r="225" spans="1:11" ht="100.5" customHeight="1" x14ac:dyDescent="0.25">
      <c r="A225" s="49">
        <v>151</v>
      </c>
      <c r="B225" s="78" t="s">
        <v>546</v>
      </c>
      <c r="C225" s="49" t="s">
        <v>164</v>
      </c>
      <c r="D225" s="49">
        <v>1</v>
      </c>
      <c r="E225" s="49">
        <v>0</v>
      </c>
      <c r="F225" s="49">
        <v>0</v>
      </c>
      <c r="G225" s="49">
        <v>0</v>
      </c>
      <c r="H225" s="49">
        <v>0</v>
      </c>
      <c r="I225" s="49">
        <v>0</v>
      </c>
      <c r="J225" s="49"/>
      <c r="K225" s="11"/>
    </row>
    <row r="226" spans="1:11" ht="102" customHeight="1" x14ac:dyDescent="0.25">
      <c r="A226" s="49">
        <v>152</v>
      </c>
      <c r="B226" s="78" t="s">
        <v>547</v>
      </c>
      <c r="C226" s="49" t="s">
        <v>164</v>
      </c>
      <c r="D226" s="49">
        <v>1</v>
      </c>
      <c r="E226" s="49">
        <v>0</v>
      </c>
      <c r="F226" s="49">
        <v>0</v>
      </c>
      <c r="G226" s="49">
        <v>0</v>
      </c>
      <c r="H226" s="49">
        <v>0</v>
      </c>
      <c r="I226" s="49">
        <v>0</v>
      </c>
      <c r="J226" s="49"/>
      <c r="K226" s="11"/>
    </row>
    <row r="227" spans="1:11" ht="15.75" customHeight="1" x14ac:dyDescent="0.25">
      <c r="A227" s="267" t="s">
        <v>361</v>
      </c>
      <c r="B227" s="267"/>
      <c r="C227" s="267"/>
      <c r="D227" s="267"/>
      <c r="E227" s="267"/>
      <c r="F227" s="267"/>
      <c r="G227" s="267"/>
      <c r="H227" s="267"/>
      <c r="I227" s="267"/>
      <c r="J227" s="267"/>
      <c r="K227" s="11"/>
    </row>
    <row r="228" spans="1:11" ht="94.5" x14ac:dyDescent="0.25">
      <c r="A228" s="49">
        <v>153</v>
      </c>
      <c r="B228" s="64" t="s">
        <v>548</v>
      </c>
      <c r="C228" s="49" t="s">
        <v>164</v>
      </c>
      <c r="D228" s="49">
        <v>0</v>
      </c>
      <c r="E228" s="49">
        <v>0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11"/>
    </row>
    <row r="229" spans="1:11" ht="96" customHeight="1" x14ac:dyDescent="0.25">
      <c r="A229" s="49">
        <v>154</v>
      </c>
      <c r="B229" s="51" t="s">
        <v>616</v>
      </c>
      <c r="C229" s="49" t="s">
        <v>164</v>
      </c>
      <c r="D229" s="49">
        <v>0</v>
      </c>
      <c r="E229" s="49">
        <v>0</v>
      </c>
      <c r="F229" s="49">
        <v>0</v>
      </c>
      <c r="G229" s="49">
        <v>0</v>
      </c>
      <c r="H229" s="49">
        <v>0</v>
      </c>
      <c r="I229" s="49">
        <v>0</v>
      </c>
      <c r="J229" s="49">
        <v>0</v>
      </c>
      <c r="K229" s="11"/>
    </row>
    <row r="230" spans="1:11" ht="126" x14ac:dyDescent="0.25">
      <c r="A230" s="49">
        <v>155</v>
      </c>
      <c r="B230" s="51" t="s">
        <v>549</v>
      </c>
      <c r="C230" s="49" t="s">
        <v>164</v>
      </c>
      <c r="D230" s="49">
        <v>0</v>
      </c>
      <c r="E230" s="49">
        <v>0</v>
      </c>
      <c r="F230" s="49">
        <v>0</v>
      </c>
      <c r="G230" s="49">
        <v>0</v>
      </c>
      <c r="H230" s="49">
        <v>0</v>
      </c>
      <c r="I230" s="49">
        <v>0</v>
      </c>
      <c r="J230" s="49">
        <v>0</v>
      </c>
      <c r="K230" s="11"/>
    </row>
    <row r="231" spans="1:11" ht="78.75" x14ac:dyDescent="0.25">
      <c r="A231" s="58">
        <v>156</v>
      </c>
      <c r="B231" s="51" t="s">
        <v>550</v>
      </c>
      <c r="C231" s="49" t="s">
        <v>164</v>
      </c>
      <c r="D231" s="49">
        <v>6</v>
      </c>
      <c r="E231" s="49">
        <v>0</v>
      </c>
      <c r="F231" s="49">
        <v>0</v>
      </c>
      <c r="G231" s="49">
        <v>0</v>
      </c>
      <c r="H231" s="49">
        <v>0</v>
      </c>
      <c r="I231" s="49">
        <v>6</v>
      </c>
      <c r="J231" s="49"/>
      <c r="K231" s="11"/>
    </row>
    <row r="232" spans="1:11" ht="63" x14ac:dyDescent="0.25">
      <c r="A232" s="58">
        <v>157</v>
      </c>
      <c r="B232" s="51" t="s">
        <v>362</v>
      </c>
      <c r="C232" s="49" t="s">
        <v>164</v>
      </c>
      <c r="D232" s="49">
        <v>1</v>
      </c>
      <c r="E232" s="49">
        <v>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11"/>
    </row>
    <row r="233" spans="1:11" ht="126" x14ac:dyDescent="0.25">
      <c r="A233" s="58">
        <v>158</v>
      </c>
      <c r="B233" s="51" t="s">
        <v>363</v>
      </c>
      <c r="C233" s="49" t="s">
        <v>164</v>
      </c>
      <c r="D233" s="49">
        <v>1</v>
      </c>
      <c r="E233" s="49">
        <v>0</v>
      </c>
      <c r="F233" s="49">
        <v>0</v>
      </c>
      <c r="G233" s="49">
        <v>0</v>
      </c>
      <c r="H233" s="49">
        <v>0</v>
      </c>
      <c r="I233" s="49">
        <v>0</v>
      </c>
      <c r="J233" s="49">
        <v>0</v>
      </c>
      <c r="K233" s="11"/>
    </row>
    <row r="234" spans="1:11" ht="110.25" x14ac:dyDescent="0.25">
      <c r="A234" s="58">
        <v>159</v>
      </c>
      <c r="B234" s="51" t="s">
        <v>364</v>
      </c>
      <c r="C234" s="49" t="s">
        <v>164</v>
      </c>
      <c r="D234" s="49">
        <v>0</v>
      </c>
      <c r="E234" s="49">
        <v>0</v>
      </c>
      <c r="F234" s="49">
        <v>0</v>
      </c>
      <c r="G234" s="49">
        <v>0</v>
      </c>
      <c r="H234" s="49">
        <v>0</v>
      </c>
      <c r="I234" s="49">
        <v>0</v>
      </c>
      <c r="J234" s="49">
        <v>0</v>
      </c>
      <c r="K234" s="11"/>
    </row>
    <row r="235" spans="1:11" ht="15.75" customHeight="1" x14ac:dyDescent="0.25">
      <c r="A235" s="267" t="s">
        <v>365</v>
      </c>
      <c r="B235" s="267"/>
      <c r="C235" s="267"/>
      <c r="D235" s="267"/>
      <c r="E235" s="267"/>
      <c r="F235" s="267"/>
      <c r="G235" s="267"/>
      <c r="H235" s="267"/>
      <c r="I235" s="267"/>
      <c r="J235" s="267"/>
      <c r="K235" s="11"/>
    </row>
    <row r="236" spans="1:11" ht="111.75" customHeight="1" x14ac:dyDescent="0.25">
      <c r="A236" s="49">
        <v>160</v>
      </c>
      <c r="B236" s="51" t="s">
        <v>551</v>
      </c>
      <c r="C236" s="49" t="s">
        <v>164</v>
      </c>
      <c r="D236" s="49">
        <v>0</v>
      </c>
      <c r="E236" s="49">
        <v>0</v>
      </c>
      <c r="F236" s="49">
        <v>0</v>
      </c>
      <c r="G236" s="49">
        <v>0</v>
      </c>
      <c r="H236" s="49">
        <v>0</v>
      </c>
      <c r="I236" s="49">
        <v>0</v>
      </c>
      <c r="J236" s="49"/>
      <c r="K236" s="11"/>
    </row>
    <row r="237" spans="1:11" ht="67.5" customHeight="1" x14ac:dyDescent="0.25">
      <c r="A237" s="49">
        <v>161</v>
      </c>
      <c r="B237" s="51" t="s">
        <v>366</v>
      </c>
      <c r="C237" s="49" t="s">
        <v>164</v>
      </c>
      <c r="D237" s="49">
        <v>0</v>
      </c>
      <c r="E237" s="49">
        <v>0</v>
      </c>
      <c r="F237" s="49">
        <v>0</v>
      </c>
      <c r="G237" s="49">
        <v>0</v>
      </c>
      <c r="H237" s="49">
        <v>0</v>
      </c>
      <c r="I237" s="49">
        <v>0</v>
      </c>
      <c r="J237" s="49"/>
      <c r="K237" s="11"/>
    </row>
    <row r="238" spans="1:11" ht="117.75" customHeight="1" x14ac:dyDescent="0.25">
      <c r="A238" s="58">
        <v>162</v>
      </c>
      <c r="B238" s="51" t="s">
        <v>552</v>
      </c>
      <c r="C238" s="49" t="s">
        <v>164</v>
      </c>
      <c r="D238" s="49">
        <v>52</v>
      </c>
      <c r="E238" s="49">
        <v>0</v>
      </c>
      <c r="F238" s="49">
        <v>0</v>
      </c>
      <c r="G238" s="49">
        <v>0</v>
      </c>
      <c r="H238" s="49">
        <v>0</v>
      </c>
      <c r="I238" s="49">
        <v>0</v>
      </c>
      <c r="J238" s="49"/>
      <c r="K238" s="11"/>
    </row>
    <row r="239" spans="1:11" ht="136.5" customHeight="1" x14ac:dyDescent="0.25">
      <c r="A239" s="49">
        <v>163</v>
      </c>
      <c r="B239" s="51" t="s">
        <v>553</v>
      </c>
      <c r="C239" s="49" t="s">
        <v>164</v>
      </c>
      <c r="D239" s="49">
        <v>151</v>
      </c>
      <c r="E239" s="49">
        <v>0</v>
      </c>
      <c r="F239" s="49">
        <v>0</v>
      </c>
      <c r="G239" s="49">
        <v>0</v>
      </c>
      <c r="H239" s="49">
        <v>0</v>
      </c>
      <c r="I239" s="49">
        <v>0</v>
      </c>
      <c r="J239" s="49"/>
      <c r="K239" s="11"/>
    </row>
    <row r="240" spans="1:11" ht="133.5" customHeight="1" x14ac:dyDescent="0.25">
      <c r="A240" s="49">
        <v>164</v>
      </c>
      <c r="B240" s="51" t="s">
        <v>367</v>
      </c>
      <c r="C240" s="49" t="s">
        <v>164</v>
      </c>
      <c r="D240" s="49">
        <v>0</v>
      </c>
      <c r="E240" s="49">
        <v>0</v>
      </c>
      <c r="F240" s="49">
        <v>0</v>
      </c>
      <c r="G240" s="49">
        <v>0</v>
      </c>
      <c r="H240" s="49">
        <v>0</v>
      </c>
      <c r="I240" s="49">
        <v>0</v>
      </c>
      <c r="J240" s="49">
        <v>0</v>
      </c>
      <c r="K240" s="11"/>
    </row>
    <row r="241" spans="1:11" ht="84.75" customHeight="1" x14ac:dyDescent="0.25">
      <c r="A241" s="49">
        <v>165</v>
      </c>
      <c r="B241" s="51" t="s">
        <v>554</v>
      </c>
      <c r="C241" s="49" t="s">
        <v>164</v>
      </c>
      <c r="D241" s="49">
        <v>10</v>
      </c>
      <c r="E241" s="49">
        <v>0</v>
      </c>
      <c r="F241" s="49">
        <v>0</v>
      </c>
      <c r="G241" s="49">
        <v>0</v>
      </c>
      <c r="H241" s="49">
        <v>0</v>
      </c>
      <c r="I241" s="49">
        <v>0</v>
      </c>
      <c r="J241" s="49">
        <v>0</v>
      </c>
      <c r="K241" s="11"/>
    </row>
    <row r="242" spans="1:11" ht="17.25" customHeight="1" x14ac:dyDescent="0.25">
      <c r="A242" s="267" t="s">
        <v>368</v>
      </c>
      <c r="B242" s="267"/>
      <c r="C242" s="267"/>
      <c r="D242" s="267"/>
      <c r="E242" s="267"/>
      <c r="F242" s="267"/>
      <c r="G242" s="267"/>
      <c r="H242" s="267"/>
      <c r="I242" s="267"/>
      <c r="J242" s="267"/>
      <c r="K242" s="11"/>
    </row>
    <row r="243" spans="1:11" ht="15.75" customHeight="1" x14ac:dyDescent="0.25">
      <c r="A243" s="269" t="s">
        <v>327</v>
      </c>
      <c r="B243" s="269"/>
      <c r="C243" s="269"/>
      <c r="D243" s="269"/>
      <c r="E243" s="269"/>
      <c r="F243" s="269"/>
      <c r="G243" s="269"/>
      <c r="H243" s="269"/>
      <c r="I243" s="269"/>
      <c r="J243" s="269"/>
      <c r="K243" s="11"/>
    </row>
    <row r="244" spans="1:11" ht="20.25" customHeight="1" x14ac:dyDescent="0.25">
      <c r="A244" s="267" t="s">
        <v>369</v>
      </c>
      <c r="B244" s="267"/>
      <c r="C244" s="267"/>
      <c r="D244" s="267"/>
      <c r="E244" s="267"/>
      <c r="F244" s="267"/>
      <c r="G244" s="267"/>
      <c r="H244" s="267"/>
      <c r="I244" s="267"/>
      <c r="J244" s="267"/>
      <c r="K244" s="11"/>
    </row>
    <row r="245" spans="1:11" ht="96.75" customHeight="1" x14ac:dyDescent="0.25">
      <c r="A245" s="49">
        <v>166</v>
      </c>
      <c r="B245" s="51" t="s">
        <v>370</v>
      </c>
      <c r="C245" s="49" t="s">
        <v>160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  <c r="I245" s="49">
        <v>0</v>
      </c>
      <c r="J245" s="41"/>
      <c r="K245" s="11"/>
    </row>
    <row r="246" spans="1:11" ht="84.75" customHeight="1" x14ac:dyDescent="0.25">
      <c r="A246" s="49">
        <v>167</v>
      </c>
      <c r="B246" s="51" t="s">
        <v>371</v>
      </c>
      <c r="C246" s="49" t="s">
        <v>346</v>
      </c>
      <c r="D246" s="54">
        <v>0</v>
      </c>
      <c r="E246" s="49">
        <v>0</v>
      </c>
      <c r="F246" s="49">
        <v>0</v>
      </c>
      <c r="G246" s="49">
        <v>0</v>
      </c>
      <c r="H246" s="49">
        <v>0</v>
      </c>
      <c r="I246" s="49">
        <v>0</v>
      </c>
      <c r="J246" s="49"/>
      <c r="K246" s="11"/>
    </row>
    <row r="247" spans="1:11" ht="81" customHeight="1" x14ac:dyDescent="0.25">
      <c r="A247" s="49">
        <v>168</v>
      </c>
      <c r="B247" s="51" t="s">
        <v>372</v>
      </c>
      <c r="C247" s="49" t="s">
        <v>346</v>
      </c>
      <c r="D247" s="54">
        <v>0</v>
      </c>
      <c r="E247" s="49">
        <v>0</v>
      </c>
      <c r="F247" s="49">
        <v>0</v>
      </c>
      <c r="G247" s="49">
        <v>0</v>
      </c>
      <c r="H247" s="49">
        <v>0</v>
      </c>
      <c r="I247" s="49">
        <v>0</v>
      </c>
      <c r="J247" s="49"/>
      <c r="K247" s="11"/>
    </row>
    <row r="248" spans="1:11" ht="54" customHeight="1" x14ac:dyDescent="0.25">
      <c r="A248" s="49">
        <v>169</v>
      </c>
      <c r="B248" s="51" t="s">
        <v>373</v>
      </c>
      <c r="C248" s="49" t="s">
        <v>164</v>
      </c>
      <c r="D248" s="49">
        <v>0</v>
      </c>
      <c r="E248" s="49">
        <v>0</v>
      </c>
      <c r="F248" s="49">
        <v>0</v>
      </c>
      <c r="G248" s="49">
        <v>0</v>
      </c>
      <c r="H248" s="49">
        <v>0</v>
      </c>
      <c r="I248" s="49">
        <v>0</v>
      </c>
      <c r="J248" s="49"/>
      <c r="K248" s="11"/>
    </row>
    <row r="249" spans="1:11" ht="180" customHeight="1" x14ac:dyDescent="0.25">
      <c r="A249" s="49">
        <v>170</v>
      </c>
      <c r="B249" s="51" t="s">
        <v>555</v>
      </c>
      <c r="C249" s="49" t="s">
        <v>159</v>
      </c>
      <c r="D249" s="49" t="s">
        <v>350</v>
      </c>
      <c r="E249" s="49" t="s">
        <v>350</v>
      </c>
      <c r="F249" s="49" t="s">
        <v>350</v>
      </c>
      <c r="G249" s="49" t="s">
        <v>350</v>
      </c>
      <c r="H249" s="49" t="s">
        <v>350</v>
      </c>
      <c r="I249" s="49" t="s">
        <v>350</v>
      </c>
      <c r="J249" s="49"/>
      <c r="K249" s="11"/>
    </row>
    <row r="250" spans="1:11" ht="28.5" customHeight="1" x14ac:dyDescent="0.25">
      <c r="A250" s="277" t="s">
        <v>374</v>
      </c>
      <c r="B250" s="277"/>
      <c r="C250" s="277"/>
      <c r="D250" s="277"/>
      <c r="E250" s="277"/>
      <c r="F250" s="277"/>
      <c r="G250" s="277"/>
      <c r="H250" s="277"/>
      <c r="I250" s="277"/>
      <c r="J250" s="277"/>
      <c r="K250" s="11"/>
    </row>
    <row r="251" spans="1:11" ht="18.75" customHeight="1" x14ac:dyDescent="0.25">
      <c r="A251" s="276" t="s">
        <v>348</v>
      </c>
      <c r="B251" s="276"/>
      <c r="C251" s="276"/>
      <c r="D251" s="276"/>
      <c r="E251" s="276"/>
      <c r="F251" s="276"/>
      <c r="G251" s="276"/>
      <c r="H251" s="276"/>
      <c r="I251" s="276"/>
      <c r="J251" s="276"/>
      <c r="K251" s="11"/>
    </row>
    <row r="252" spans="1:11" ht="126" x14ac:dyDescent="0.25">
      <c r="A252" s="49">
        <v>171</v>
      </c>
      <c r="B252" s="50" t="s">
        <v>528</v>
      </c>
      <c r="C252" s="49" t="s">
        <v>164</v>
      </c>
      <c r="D252" s="49">
        <v>0</v>
      </c>
      <c r="E252" s="49">
        <v>0</v>
      </c>
      <c r="F252" s="49">
        <v>6</v>
      </c>
      <c r="G252" s="49">
        <v>0</v>
      </c>
      <c r="H252" s="49">
        <v>31</v>
      </c>
      <c r="I252" s="49">
        <v>0</v>
      </c>
      <c r="J252" s="49"/>
      <c r="K252" s="11"/>
    </row>
    <row r="253" spans="1:11" ht="183.75" customHeight="1" x14ac:dyDescent="0.25">
      <c r="A253" s="49">
        <v>172</v>
      </c>
      <c r="B253" s="50" t="s">
        <v>529</v>
      </c>
      <c r="C253" s="49" t="s">
        <v>164</v>
      </c>
      <c r="D253" s="49">
        <v>10</v>
      </c>
      <c r="E253" s="49">
        <v>10</v>
      </c>
      <c r="F253" s="49">
        <v>18</v>
      </c>
      <c r="G253" s="49">
        <v>10</v>
      </c>
      <c r="H253" s="49">
        <v>18</v>
      </c>
      <c r="I253" s="49">
        <v>10</v>
      </c>
      <c r="J253" s="42"/>
      <c r="K253" s="11"/>
    </row>
    <row r="254" spans="1:11" ht="94.5" x14ac:dyDescent="0.25">
      <c r="A254" s="58">
        <v>173</v>
      </c>
      <c r="B254" s="52" t="s">
        <v>530</v>
      </c>
      <c r="C254" s="49" t="s">
        <v>164</v>
      </c>
      <c r="D254" s="49">
        <v>0</v>
      </c>
      <c r="E254" s="49">
        <v>0</v>
      </c>
      <c r="F254" s="49">
        <v>3</v>
      </c>
      <c r="G254" s="49">
        <v>0</v>
      </c>
      <c r="H254" s="49">
        <v>3</v>
      </c>
      <c r="I254" s="49">
        <v>0</v>
      </c>
      <c r="J254" s="49"/>
      <c r="K254" s="11"/>
    </row>
    <row r="255" spans="1:11" ht="94.5" x14ac:dyDescent="0.25">
      <c r="A255" s="58">
        <v>174</v>
      </c>
      <c r="B255" s="52" t="s">
        <v>531</v>
      </c>
      <c r="C255" s="49" t="s">
        <v>164</v>
      </c>
      <c r="D255" s="49">
        <v>0</v>
      </c>
      <c r="E255" s="49">
        <v>0</v>
      </c>
      <c r="F255" s="49">
        <v>0</v>
      </c>
      <c r="G255" s="49">
        <v>0</v>
      </c>
      <c r="H255" s="49">
        <v>0</v>
      </c>
      <c r="I255" s="49">
        <v>0</v>
      </c>
      <c r="J255" s="49"/>
      <c r="K255" s="11"/>
    </row>
    <row r="256" spans="1:11" ht="15.75" customHeight="1" x14ac:dyDescent="0.25">
      <c r="A256" s="276" t="s">
        <v>347</v>
      </c>
      <c r="B256" s="276"/>
      <c r="C256" s="276"/>
      <c r="D256" s="276"/>
      <c r="E256" s="276"/>
      <c r="F256" s="276"/>
      <c r="G256" s="276"/>
      <c r="H256" s="276"/>
      <c r="I256" s="276"/>
      <c r="J256" s="276"/>
      <c r="K256" s="11"/>
    </row>
    <row r="257" spans="1:11" ht="119.25" customHeight="1" x14ac:dyDescent="0.25">
      <c r="A257" s="49">
        <v>175</v>
      </c>
      <c r="B257" s="50" t="s">
        <v>349</v>
      </c>
      <c r="C257" s="49" t="s">
        <v>159</v>
      </c>
      <c r="D257" s="49">
        <v>32</v>
      </c>
      <c r="E257" s="49" t="s">
        <v>350</v>
      </c>
      <c r="F257" s="49">
        <v>7.1</v>
      </c>
      <c r="G257" s="49" t="s">
        <v>350</v>
      </c>
      <c r="H257" s="49">
        <v>6.7</v>
      </c>
      <c r="I257" s="49" t="s">
        <v>350</v>
      </c>
      <c r="J257" s="49"/>
      <c r="K257" s="11"/>
    </row>
    <row r="258" spans="1:11" ht="85.5" customHeight="1" x14ac:dyDescent="0.25">
      <c r="A258" s="49">
        <v>176</v>
      </c>
      <c r="B258" s="50" t="s">
        <v>375</v>
      </c>
      <c r="C258" s="49" t="s">
        <v>159</v>
      </c>
      <c r="D258" s="49">
        <v>2.4</v>
      </c>
      <c r="E258" s="49" t="s">
        <v>350</v>
      </c>
      <c r="F258" s="62">
        <v>0.5</v>
      </c>
      <c r="G258" s="49" t="s">
        <v>350</v>
      </c>
      <c r="H258" s="49">
        <v>1.1000000000000001</v>
      </c>
      <c r="I258" s="49" t="s">
        <v>350</v>
      </c>
      <c r="J258" s="49"/>
      <c r="K258" s="11"/>
    </row>
    <row r="259" spans="1:11" ht="84.75" customHeight="1" x14ac:dyDescent="0.25">
      <c r="A259" s="49">
        <v>177</v>
      </c>
      <c r="B259" s="50" t="s">
        <v>532</v>
      </c>
      <c r="C259" s="49" t="s">
        <v>159</v>
      </c>
      <c r="D259" s="49">
        <v>4.5</v>
      </c>
      <c r="E259" s="49" t="s">
        <v>350</v>
      </c>
      <c r="F259" s="49">
        <v>5.0999999999999996</v>
      </c>
      <c r="G259" s="49" t="s">
        <v>350</v>
      </c>
      <c r="H259" s="49">
        <v>4.9000000000000004</v>
      </c>
      <c r="I259" s="49" t="s">
        <v>350</v>
      </c>
      <c r="J259" s="43"/>
      <c r="K259" s="11"/>
    </row>
    <row r="260" spans="1:11" ht="107.25" customHeight="1" x14ac:dyDescent="0.25">
      <c r="A260" s="58">
        <v>178</v>
      </c>
      <c r="B260" s="50" t="s">
        <v>376</v>
      </c>
      <c r="C260" s="49" t="s">
        <v>159</v>
      </c>
      <c r="D260" s="49">
        <v>8</v>
      </c>
      <c r="E260" s="49" t="s">
        <v>350</v>
      </c>
      <c r="F260" s="49">
        <v>21.2</v>
      </c>
      <c r="G260" s="49" t="s">
        <v>350</v>
      </c>
      <c r="H260" s="49">
        <v>5.7</v>
      </c>
      <c r="I260" s="49" t="s">
        <v>350</v>
      </c>
      <c r="J260" s="43"/>
      <c r="K260" s="11"/>
    </row>
    <row r="261" spans="1:11" ht="126.75" customHeight="1" x14ac:dyDescent="0.25">
      <c r="A261" s="58">
        <v>179</v>
      </c>
      <c r="B261" s="50" t="s">
        <v>377</v>
      </c>
      <c r="C261" s="49" t="s">
        <v>159</v>
      </c>
      <c r="D261" s="49">
        <v>39</v>
      </c>
      <c r="E261" s="49" t="s">
        <v>350</v>
      </c>
      <c r="F261" s="49">
        <v>1</v>
      </c>
      <c r="G261" s="49" t="s">
        <v>350</v>
      </c>
      <c r="H261" s="49">
        <v>35.299999999999997</v>
      </c>
      <c r="I261" s="49" t="s">
        <v>350</v>
      </c>
      <c r="J261" s="43"/>
      <c r="K261" s="11"/>
    </row>
    <row r="262" spans="1:11" ht="145.5" customHeight="1" x14ac:dyDescent="0.25">
      <c r="A262" s="49">
        <v>180</v>
      </c>
      <c r="B262" s="50" t="s">
        <v>378</v>
      </c>
      <c r="C262" s="49" t="s">
        <v>159</v>
      </c>
      <c r="D262" s="49">
        <v>45</v>
      </c>
      <c r="E262" s="49" t="s">
        <v>350</v>
      </c>
      <c r="F262" s="49">
        <v>32.799999999999997</v>
      </c>
      <c r="G262" s="49" t="s">
        <v>350</v>
      </c>
      <c r="H262" s="49">
        <v>46.3</v>
      </c>
      <c r="I262" s="49" t="s">
        <v>350</v>
      </c>
      <c r="J262" s="43"/>
      <c r="K262" s="11"/>
    </row>
    <row r="263" spans="1:11" ht="143.25" customHeight="1" x14ac:dyDescent="0.25">
      <c r="A263" s="49">
        <v>181</v>
      </c>
      <c r="B263" s="50" t="s">
        <v>379</v>
      </c>
      <c r="C263" s="49" t="s">
        <v>159</v>
      </c>
      <c r="D263" s="49">
        <v>100</v>
      </c>
      <c r="E263" s="49" t="s">
        <v>350</v>
      </c>
      <c r="F263" s="49">
        <v>52.6</v>
      </c>
      <c r="G263" s="49" t="s">
        <v>350</v>
      </c>
      <c r="H263" s="49">
        <v>57.89</v>
      </c>
      <c r="I263" s="49" t="s">
        <v>350</v>
      </c>
      <c r="J263" s="42"/>
      <c r="K263" s="11"/>
    </row>
    <row r="264" spans="1:11" ht="177" customHeight="1" x14ac:dyDescent="0.25">
      <c r="A264" s="49">
        <v>182</v>
      </c>
      <c r="B264" s="50" t="s">
        <v>533</v>
      </c>
      <c r="C264" s="49" t="s">
        <v>159</v>
      </c>
      <c r="D264" s="49">
        <v>4</v>
      </c>
      <c r="E264" s="49" t="s">
        <v>350</v>
      </c>
      <c r="F264" s="49">
        <v>1</v>
      </c>
      <c r="G264" s="49" t="s">
        <v>350</v>
      </c>
      <c r="H264" s="49">
        <v>2</v>
      </c>
      <c r="I264" s="49" t="s">
        <v>350</v>
      </c>
      <c r="J264" s="42"/>
      <c r="K264" s="11"/>
    </row>
    <row r="265" spans="1:11" ht="15.75" customHeight="1" x14ac:dyDescent="0.25">
      <c r="A265" s="276" t="s">
        <v>386</v>
      </c>
      <c r="B265" s="276"/>
      <c r="C265" s="276"/>
      <c r="D265" s="276"/>
      <c r="E265" s="276"/>
      <c r="F265" s="276"/>
      <c r="G265" s="276"/>
      <c r="H265" s="276"/>
      <c r="I265" s="276"/>
      <c r="J265" s="276"/>
      <c r="K265" s="11"/>
    </row>
    <row r="266" spans="1:11" ht="216.75" customHeight="1" x14ac:dyDescent="0.25">
      <c r="A266" s="49">
        <v>183</v>
      </c>
      <c r="B266" s="50" t="s">
        <v>534</v>
      </c>
      <c r="C266" s="49" t="s">
        <v>164</v>
      </c>
      <c r="D266" s="49">
        <v>7</v>
      </c>
      <c r="E266" s="49" t="s">
        <v>350</v>
      </c>
      <c r="F266" s="49" t="s">
        <v>350</v>
      </c>
      <c r="G266" s="49" t="s">
        <v>350</v>
      </c>
      <c r="H266" s="49" t="s">
        <v>350</v>
      </c>
      <c r="I266" s="49" t="s">
        <v>350</v>
      </c>
      <c r="J266" s="42"/>
      <c r="K266" s="11"/>
    </row>
    <row r="267" spans="1:11" ht="143.25" customHeight="1" x14ac:dyDescent="0.25">
      <c r="A267" s="49">
        <v>184</v>
      </c>
      <c r="B267" s="50" t="s">
        <v>535</v>
      </c>
      <c r="C267" s="49" t="s">
        <v>164</v>
      </c>
      <c r="D267" s="49">
        <v>0</v>
      </c>
      <c r="E267" s="49">
        <v>0</v>
      </c>
      <c r="F267" s="49">
        <v>0</v>
      </c>
      <c r="G267" s="49">
        <v>0</v>
      </c>
      <c r="H267" s="49">
        <v>0</v>
      </c>
      <c r="I267" s="49">
        <v>0</v>
      </c>
      <c r="J267" s="42"/>
      <c r="K267" s="11"/>
    </row>
    <row r="268" spans="1:11" ht="388.5" customHeight="1" x14ac:dyDescent="0.25">
      <c r="A268" s="49">
        <v>185</v>
      </c>
      <c r="B268" s="50" t="s">
        <v>387</v>
      </c>
      <c r="C268" s="49" t="s">
        <v>164</v>
      </c>
      <c r="D268" s="49">
        <v>3</v>
      </c>
      <c r="E268" s="49" t="s">
        <v>350</v>
      </c>
      <c r="F268" s="49" t="s">
        <v>350</v>
      </c>
      <c r="G268" s="49" t="s">
        <v>350</v>
      </c>
      <c r="H268" s="49">
        <v>1</v>
      </c>
      <c r="I268" s="49" t="s">
        <v>350</v>
      </c>
      <c r="J268" s="42"/>
      <c r="K268" s="11"/>
    </row>
    <row r="269" spans="1:11" ht="409.6" customHeight="1" x14ac:dyDescent="0.25">
      <c r="A269" s="49">
        <v>186</v>
      </c>
      <c r="B269" s="50" t="s">
        <v>536</v>
      </c>
      <c r="C269" s="49" t="s">
        <v>164</v>
      </c>
      <c r="D269" s="49">
        <v>21</v>
      </c>
      <c r="E269" s="49" t="s">
        <v>350</v>
      </c>
      <c r="F269" s="49" t="s">
        <v>350</v>
      </c>
      <c r="G269" s="49" t="s">
        <v>350</v>
      </c>
      <c r="H269" s="49">
        <v>0</v>
      </c>
      <c r="I269" s="49" t="s">
        <v>350</v>
      </c>
      <c r="J269" s="42"/>
      <c r="K269" s="11"/>
    </row>
    <row r="270" spans="1:11" ht="31.5" customHeight="1" x14ac:dyDescent="0.25">
      <c r="A270" s="276" t="s">
        <v>388</v>
      </c>
      <c r="B270" s="276"/>
      <c r="C270" s="276"/>
      <c r="D270" s="276"/>
      <c r="E270" s="276"/>
      <c r="F270" s="276"/>
      <c r="G270" s="276"/>
      <c r="H270" s="276"/>
      <c r="I270" s="276"/>
      <c r="J270" s="276"/>
      <c r="K270" s="11"/>
    </row>
    <row r="271" spans="1:11" ht="72" customHeight="1" x14ac:dyDescent="0.25">
      <c r="A271" s="49">
        <v>187</v>
      </c>
      <c r="B271" s="50" t="s">
        <v>389</v>
      </c>
      <c r="C271" s="49" t="s">
        <v>390</v>
      </c>
      <c r="D271" s="49">
        <v>333.5</v>
      </c>
      <c r="E271" s="49">
        <v>331</v>
      </c>
      <c r="F271" s="49">
        <v>333</v>
      </c>
      <c r="G271" s="49">
        <v>332</v>
      </c>
      <c r="H271" s="49">
        <v>333.5</v>
      </c>
      <c r="I271" s="49">
        <v>333</v>
      </c>
      <c r="J271" s="42"/>
      <c r="K271" s="11"/>
    </row>
    <row r="272" spans="1:11" ht="48.75" customHeight="1" x14ac:dyDescent="0.25">
      <c r="A272" s="49">
        <v>188</v>
      </c>
      <c r="B272" s="50" t="s">
        <v>537</v>
      </c>
      <c r="C272" s="49" t="s">
        <v>164</v>
      </c>
      <c r="D272" s="49">
        <v>12</v>
      </c>
      <c r="E272" s="49">
        <v>3</v>
      </c>
      <c r="F272" s="49">
        <v>5</v>
      </c>
      <c r="G272" s="49">
        <v>6</v>
      </c>
      <c r="H272" s="49">
        <v>6</v>
      </c>
      <c r="I272" s="49">
        <v>9</v>
      </c>
      <c r="J272" s="42"/>
      <c r="K272" s="11"/>
    </row>
    <row r="273" spans="1:11" ht="69" customHeight="1" x14ac:dyDescent="0.25">
      <c r="A273" s="49">
        <v>189</v>
      </c>
      <c r="B273" s="50" t="s">
        <v>391</v>
      </c>
      <c r="C273" s="49" t="s">
        <v>164</v>
      </c>
      <c r="D273" s="49">
        <v>108</v>
      </c>
      <c r="E273" s="49">
        <v>102</v>
      </c>
      <c r="F273" s="49">
        <v>102</v>
      </c>
      <c r="G273" s="49">
        <v>104</v>
      </c>
      <c r="H273" s="49">
        <v>104</v>
      </c>
      <c r="I273" s="49">
        <v>106</v>
      </c>
      <c r="J273" s="42"/>
      <c r="K273" s="11"/>
    </row>
    <row r="274" spans="1:11" ht="160.5" customHeight="1" x14ac:dyDescent="0.25">
      <c r="A274" s="49">
        <v>190</v>
      </c>
      <c r="B274" s="50" t="s">
        <v>538</v>
      </c>
      <c r="C274" s="49" t="s">
        <v>164</v>
      </c>
      <c r="D274" s="49">
        <v>428</v>
      </c>
      <c r="E274" s="49">
        <v>425</v>
      </c>
      <c r="F274" s="49">
        <v>327</v>
      </c>
      <c r="G274" s="49">
        <v>426</v>
      </c>
      <c r="H274" s="49">
        <v>299</v>
      </c>
      <c r="I274" s="49">
        <v>427</v>
      </c>
      <c r="J274" s="42"/>
      <c r="K274" s="11"/>
    </row>
    <row r="275" spans="1:11" ht="113.25" customHeight="1" x14ac:dyDescent="0.25">
      <c r="A275" s="49">
        <v>191</v>
      </c>
      <c r="B275" s="50" t="s">
        <v>539</v>
      </c>
      <c r="C275" s="49" t="s">
        <v>164</v>
      </c>
      <c r="D275" s="49">
        <v>0</v>
      </c>
      <c r="E275" s="49">
        <v>0</v>
      </c>
      <c r="F275" s="49">
        <v>0</v>
      </c>
      <c r="G275" s="49">
        <v>0</v>
      </c>
      <c r="H275" s="49">
        <v>0</v>
      </c>
      <c r="I275" s="49">
        <v>0</v>
      </c>
      <c r="J275" s="42"/>
      <c r="K275" s="11"/>
    </row>
    <row r="276" spans="1:11" ht="111" customHeight="1" x14ac:dyDescent="0.25">
      <c r="A276" s="58">
        <v>192</v>
      </c>
      <c r="B276" s="50" t="s">
        <v>540</v>
      </c>
      <c r="C276" s="49" t="s">
        <v>164</v>
      </c>
      <c r="D276" s="49">
        <v>2</v>
      </c>
      <c r="E276" s="49">
        <v>0</v>
      </c>
      <c r="F276" s="49">
        <v>0</v>
      </c>
      <c r="G276" s="49">
        <v>1</v>
      </c>
      <c r="H276" s="49">
        <v>1</v>
      </c>
      <c r="I276" s="49">
        <v>2</v>
      </c>
      <c r="J276" s="42"/>
      <c r="K276" s="11"/>
    </row>
    <row r="277" spans="1:11" ht="85.5" customHeight="1" x14ac:dyDescent="0.25">
      <c r="A277" s="49">
        <v>193</v>
      </c>
      <c r="B277" s="50" t="s">
        <v>541</v>
      </c>
      <c r="C277" s="49" t="s">
        <v>164</v>
      </c>
      <c r="D277" s="49">
        <v>24</v>
      </c>
      <c r="E277" s="49">
        <v>6</v>
      </c>
      <c r="F277" s="49">
        <v>2</v>
      </c>
      <c r="G277" s="49">
        <v>13</v>
      </c>
      <c r="H277" s="49">
        <v>17</v>
      </c>
      <c r="I277" s="49">
        <v>19</v>
      </c>
      <c r="J277" s="42"/>
      <c r="K277" s="11"/>
    </row>
    <row r="278" spans="1:11" ht="81" customHeight="1" x14ac:dyDescent="0.25">
      <c r="A278" s="49">
        <v>194</v>
      </c>
      <c r="B278" s="50" t="s">
        <v>392</v>
      </c>
      <c r="C278" s="49" t="s">
        <v>393</v>
      </c>
      <c r="D278" s="49">
        <v>13781</v>
      </c>
      <c r="E278" s="49">
        <v>13685</v>
      </c>
      <c r="F278" s="49">
        <v>14423</v>
      </c>
      <c r="G278" s="49">
        <v>13721</v>
      </c>
      <c r="H278" s="49">
        <v>14423</v>
      </c>
      <c r="I278" s="49">
        <v>13769</v>
      </c>
      <c r="J278" s="42"/>
      <c r="K278" s="11"/>
    </row>
    <row r="279" spans="1:11" ht="95.25" customHeight="1" x14ac:dyDescent="0.25">
      <c r="A279" s="49">
        <v>195</v>
      </c>
      <c r="B279" s="50" t="s">
        <v>394</v>
      </c>
      <c r="C279" s="49" t="s">
        <v>395</v>
      </c>
      <c r="D279" s="49">
        <v>3495</v>
      </c>
      <c r="E279" s="49">
        <v>3471</v>
      </c>
      <c r="F279" s="49">
        <v>3668</v>
      </c>
      <c r="G279" s="49">
        <v>3480</v>
      </c>
      <c r="H279" s="49">
        <v>3685</v>
      </c>
      <c r="I279" s="49">
        <v>3492</v>
      </c>
      <c r="J279" s="42"/>
      <c r="K279" s="11"/>
    </row>
    <row r="280" spans="1:11" ht="144.75" customHeight="1" x14ac:dyDescent="0.25">
      <c r="A280" s="49">
        <v>196</v>
      </c>
      <c r="B280" s="50" t="s">
        <v>542</v>
      </c>
      <c r="C280" s="49" t="s">
        <v>164</v>
      </c>
      <c r="D280" s="49">
        <v>138</v>
      </c>
      <c r="E280" s="49">
        <v>124</v>
      </c>
      <c r="F280" s="49">
        <v>124</v>
      </c>
      <c r="G280" s="49">
        <v>129</v>
      </c>
      <c r="H280" s="49">
        <v>129</v>
      </c>
      <c r="I280" s="49">
        <v>134</v>
      </c>
      <c r="J280" s="42"/>
      <c r="K280" s="11"/>
    </row>
    <row r="281" spans="1:11" ht="75.75" customHeight="1" x14ac:dyDescent="0.25">
      <c r="A281" s="49">
        <v>197</v>
      </c>
      <c r="B281" s="50" t="s">
        <v>543</v>
      </c>
      <c r="C281" s="49" t="s">
        <v>164</v>
      </c>
      <c r="D281" s="49">
        <v>280</v>
      </c>
      <c r="E281" s="49">
        <v>50</v>
      </c>
      <c r="F281" s="49">
        <v>50</v>
      </c>
      <c r="G281" s="49">
        <v>60</v>
      </c>
      <c r="H281" s="49">
        <v>60</v>
      </c>
      <c r="I281" s="49">
        <v>90</v>
      </c>
      <c r="J281" s="42"/>
      <c r="K281" s="11"/>
    </row>
    <row r="282" spans="1:11" ht="88.5" customHeight="1" x14ac:dyDescent="0.25">
      <c r="A282" s="49">
        <v>198</v>
      </c>
      <c r="B282" s="50" t="s">
        <v>544</v>
      </c>
      <c r="C282" s="49" t="s">
        <v>164</v>
      </c>
      <c r="D282" s="49">
        <v>40</v>
      </c>
      <c r="E282" s="49">
        <v>10</v>
      </c>
      <c r="F282" s="49">
        <v>10</v>
      </c>
      <c r="G282" s="49">
        <v>9</v>
      </c>
      <c r="H282" s="49">
        <v>9</v>
      </c>
      <c r="I282" s="49">
        <v>10</v>
      </c>
      <c r="J282" s="42"/>
      <c r="K282" s="11"/>
    </row>
    <row r="283" spans="1:11" ht="39.75" customHeight="1" x14ac:dyDescent="0.25">
      <c r="A283" s="277" t="s">
        <v>353</v>
      </c>
      <c r="B283" s="277"/>
      <c r="C283" s="277"/>
      <c r="D283" s="277"/>
      <c r="E283" s="277"/>
      <c r="F283" s="277"/>
      <c r="G283" s="277"/>
      <c r="H283" s="277"/>
      <c r="I283" s="277"/>
      <c r="J283" s="277"/>
      <c r="K283" s="11"/>
    </row>
    <row r="284" spans="1:11" x14ac:dyDescent="0.25">
      <c r="A284" s="267" t="s">
        <v>234</v>
      </c>
      <c r="B284" s="267"/>
      <c r="C284" s="267"/>
      <c r="D284" s="267"/>
      <c r="E284" s="267"/>
      <c r="F284" s="267"/>
      <c r="G284" s="267"/>
      <c r="H284" s="267"/>
      <c r="I284" s="267"/>
      <c r="J284" s="267"/>
      <c r="K284" s="11"/>
    </row>
    <row r="285" spans="1:11" ht="173.25" x14ac:dyDescent="0.25">
      <c r="A285" s="49">
        <v>199</v>
      </c>
      <c r="B285" s="50" t="s">
        <v>235</v>
      </c>
      <c r="C285" s="49" t="s">
        <v>164</v>
      </c>
      <c r="D285" s="49">
        <v>222</v>
      </c>
      <c r="E285" s="49">
        <v>55</v>
      </c>
      <c r="F285" s="49">
        <v>71</v>
      </c>
      <c r="G285" s="49">
        <v>110</v>
      </c>
      <c r="H285" s="63">
        <v>9768</v>
      </c>
      <c r="I285" s="49">
        <v>165</v>
      </c>
      <c r="J285" s="49"/>
      <c r="K285" s="11"/>
    </row>
    <row r="286" spans="1:11" ht="78.75" x14ac:dyDescent="0.25">
      <c r="A286" s="49">
        <v>200</v>
      </c>
      <c r="B286" s="51" t="s">
        <v>236</v>
      </c>
      <c r="C286" s="49" t="s">
        <v>164</v>
      </c>
      <c r="D286" s="49">
        <v>10700</v>
      </c>
      <c r="E286" s="49">
        <v>10700</v>
      </c>
      <c r="F286" s="49">
        <v>10710</v>
      </c>
      <c r="G286" s="49">
        <v>10700</v>
      </c>
      <c r="H286" s="49">
        <v>10638</v>
      </c>
      <c r="I286" s="49">
        <v>10700</v>
      </c>
      <c r="J286" s="49"/>
      <c r="K286" s="11"/>
    </row>
    <row r="287" spans="1:11" ht="94.5" x14ac:dyDescent="0.25">
      <c r="A287" s="49">
        <v>201</v>
      </c>
      <c r="B287" s="51" t="s">
        <v>237</v>
      </c>
      <c r="C287" s="49" t="s">
        <v>164</v>
      </c>
      <c r="D287" s="49">
        <v>300</v>
      </c>
      <c r="E287" s="49">
        <v>75</v>
      </c>
      <c r="F287" s="49">
        <v>55</v>
      </c>
      <c r="G287" s="49">
        <v>150</v>
      </c>
      <c r="H287" s="49">
        <v>64</v>
      </c>
      <c r="I287" s="49">
        <v>225</v>
      </c>
      <c r="J287" s="49"/>
      <c r="K287" s="11"/>
    </row>
    <row r="288" spans="1:11" ht="109.5" customHeight="1" x14ac:dyDescent="0.25">
      <c r="A288" s="49">
        <v>202</v>
      </c>
      <c r="B288" s="51" t="s">
        <v>238</v>
      </c>
      <c r="C288" s="49" t="s">
        <v>164</v>
      </c>
      <c r="D288" s="49">
        <v>5000</v>
      </c>
      <c r="E288" s="49">
        <v>1250</v>
      </c>
      <c r="F288" s="49">
        <v>1670</v>
      </c>
      <c r="G288" s="49">
        <v>2500</v>
      </c>
      <c r="H288" s="49">
        <v>3346</v>
      </c>
      <c r="I288" s="49">
        <v>3750</v>
      </c>
      <c r="J288" s="52"/>
      <c r="K288" s="11"/>
    </row>
    <row r="289" spans="1:11" ht="141.75" x14ac:dyDescent="0.25">
      <c r="A289" s="58">
        <v>203</v>
      </c>
      <c r="B289" s="51" t="s">
        <v>239</v>
      </c>
      <c r="C289" s="49" t="s">
        <v>164</v>
      </c>
      <c r="D289" s="49">
        <v>7400</v>
      </c>
      <c r="E289" s="49">
        <v>1185</v>
      </c>
      <c r="F289" s="49">
        <v>1850</v>
      </c>
      <c r="G289" s="49">
        <v>3700</v>
      </c>
      <c r="H289" s="49">
        <v>3700</v>
      </c>
      <c r="I289" s="49">
        <v>5500</v>
      </c>
      <c r="J289" s="52"/>
      <c r="K289" s="11"/>
    </row>
    <row r="290" spans="1:11" x14ac:dyDescent="0.25">
      <c r="A290" s="267" t="s">
        <v>426</v>
      </c>
      <c r="B290" s="267"/>
      <c r="C290" s="267"/>
      <c r="D290" s="267"/>
      <c r="E290" s="267"/>
      <c r="F290" s="267"/>
      <c r="G290" s="267"/>
      <c r="H290" s="267"/>
      <c r="I290" s="267"/>
      <c r="J290" s="267"/>
      <c r="K290" s="11"/>
    </row>
    <row r="291" spans="1:11" ht="252" x14ac:dyDescent="0.25">
      <c r="A291" s="49">
        <v>204</v>
      </c>
      <c r="B291" s="50" t="s">
        <v>167</v>
      </c>
      <c r="C291" s="49" t="s">
        <v>159</v>
      </c>
      <c r="D291" s="49" t="s">
        <v>240</v>
      </c>
      <c r="E291" s="49" t="s">
        <v>240</v>
      </c>
      <c r="F291" s="49">
        <v>0</v>
      </c>
      <c r="G291" s="49" t="s">
        <v>240</v>
      </c>
      <c r="H291" s="49">
        <v>0</v>
      </c>
      <c r="I291" s="49" t="s">
        <v>240</v>
      </c>
      <c r="J291" s="52"/>
      <c r="K291" s="11"/>
    </row>
    <row r="292" spans="1:11" x14ac:dyDescent="0.25">
      <c r="A292" s="267" t="s">
        <v>427</v>
      </c>
      <c r="B292" s="267"/>
      <c r="C292" s="267"/>
      <c r="D292" s="267"/>
      <c r="E292" s="267"/>
      <c r="F292" s="267"/>
      <c r="G292" s="267"/>
      <c r="H292" s="267"/>
      <c r="I292" s="267"/>
      <c r="J292" s="267"/>
      <c r="K292" s="11"/>
    </row>
    <row r="293" spans="1:11" x14ac:dyDescent="0.25">
      <c r="A293" s="268" t="s">
        <v>327</v>
      </c>
      <c r="B293" s="268"/>
      <c r="C293" s="268"/>
      <c r="D293" s="268"/>
      <c r="E293" s="268"/>
      <c r="F293" s="268"/>
      <c r="G293" s="268"/>
      <c r="H293" s="268"/>
      <c r="I293" s="268"/>
      <c r="J293" s="268"/>
      <c r="K293" s="11"/>
    </row>
    <row r="294" spans="1:11" x14ac:dyDescent="0.25">
      <c r="A294" s="276" t="s">
        <v>336</v>
      </c>
      <c r="B294" s="276"/>
      <c r="C294" s="276"/>
      <c r="D294" s="276"/>
      <c r="E294" s="276"/>
      <c r="F294" s="276"/>
      <c r="G294" s="276"/>
      <c r="H294" s="276"/>
      <c r="I294" s="276"/>
      <c r="J294" s="276"/>
      <c r="K294" s="11"/>
    </row>
    <row r="295" spans="1:11" x14ac:dyDescent="0.25">
      <c r="A295" s="268" t="s">
        <v>327</v>
      </c>
      <c r="B295" s="268"/>
      <c r="C295" s="268"/>
      <c r="D295" s="268"/>
      <c r="E295" s="268"/>
      <c r="F295" s="268"/>
      <c r="G295" s="268"/>
      <c r="H295" s="268"/>
      <c r="I295" s="268"/>
      <c r="J295" s="268"/>
      <c r="K295" s="11"/>
    </row>
    <row r="296" spans="1:11" ht="55.5" customHeight="1" x14ac:dyDescent="0.25">
      <c r="A296" s="277" t="s">
        <v>396</v>
      </c>
      <c r="B296" s="277"/>
      <c r="C296" s="277"/>
      <c r="D296" s="277"/>
      <c r="E296" s="277"/>
      <c r="F296" s="277"/>
      <c r="G296" s="277"/>
      <c r="H296" s="277"/>
      <c r="I296" s="277"/>
      <c r="J296" s="277"/>
      <c r="K296" s="11"/>
    </row>
    <row r="297" spans="1:11" ht="39.75" customHeight="1" x14ac:dyDescent="0.25">
      <c r="A297" s="307" t="s">
        <v>397</v>
      </c>
      <c r="B297" s="307"/>
      <c r="C297" s="307"/>
      <c r="D297" s="307"/>
      <c r="E297" s="307"/>
      <c r="F297" s="307"/>
      <c r="G297" s="307"/>
      <c r="H297" s="307"/>
      <c r="I297" s="307"/>
      <c r="J297" s="307"/>
      <c r="K297" s="11"/>
    </row>
    <row r="298" spans="1:11" ht="150" customHeight="1" x14ac:dyDescent="0.25">
      <c r="A298" s="49">
        <v>205</v>
      </c>
      <c r="B298" s="50" t="s">
        <v>564</v>
      </c>
      <c r="C298" s="49" t="s">
        <v>163</v>
      </c>
      <c r="D298" s="49">
        <v>2400</v>
      </c>
      <c r="E298" s="49">
        <v>600</v>
      </c>
      <c r="F298" s="54">
        <v>600</v>
      </c>
      <c r="G298" s="49">
        <v>1200</v>
      </c>
      <c r="H298" s="49">
        <v>1200</v>
      </c>
      <c r="I298" s="49">
        <v>1800</v>
      </c>
      <c r="J298" s="52"/>
      <c r="K298" s="11"/>
    </row>
    <row r="299" spans="1:11" ht="87.75" customHeight="1" x14ac:dyDescent="0.25">
      <c r="A299" s="49">
        <v>206</v>
      </c>
      <c r="B299" s="50" t="s">
        <v>565</v>
      </c>
      <c r="C299" s="49" t="s">
        <v>163</v>
      </c>
      <c r="D299" s="49">
        <v>180</v>
      </c>
      <c r="E299" s="49">
        <v>0</v>
      </c>
      <c r="F299" s="49">
        <v>0</v>
      </c>
      <c r="G299" s="49">
        <v>90</v>
      </c>
      <c r="H299" s="49">
        <v>0</v>
      </c>
      <c r="I299" s="49">
        <v>135</v>
      </c>
      <c r="J299" s="52"/>
      <c r="K299" s="11"/>
    </row>
    <row r="300" spans="1:11" ht="181.5" customHeight="1" x14ac:dyDescent="0.25">
      <c r="A300" s="49">
        <v>207</v>
      </c>
      <c r="B300" s="50" t="s">
        <v>566</v>
      </c>
      <c r="C300" s="49" t="s">
        <v>398</v>
      </c>
      <c r="D300" s="49">
        <v>600</v>
      </c>
      <c r="E300" s="49">
        <v>150</v>
      </c>
      <c r="F300" s="49">
        <v>150</v>
      </c>
      <c r="G300" s="49">
        <v>300</v>
      </c>
      <c r="H300" s="49">
        <v>300</v>
      </c>
      <c r="I300" s="49">
        <v>450</v>
      </c>
      <c r="J300" s="52"/>
      <c r="K300" s="11"/>
    </row>
    <row r="301" spans="1:11" ht="186.75" customHeight="1" x14ac:dyDescent="0.25">
      <c r="A301" s="49">
        <v>208</v>
      </c>
      <c r="B301" s="50" t="s">
        <v>567</v>
      </c>
      <c r="C301" s="49" t="s">
        <v>398</v>
      </c>
      <c r="D301" s="49">
        <v>0</v>
      </c>
      <c r="E301" s="49">
        <v>0</v>
      </c>
      <c r="F301" s="49">
        <v>0</v>
      </c>
      <c r="G301" s="49">
        <v>0</v>
      </c>
      <c r="H301" s="49">
        <v>0</v>
      </c>
      <c r="I301" s="49">
        <v>0</v>
      </c>
      <c r="J301" s="52"/>
      <c r="K301" s="11"/>
    </row>
    <row r="302" spans="1:11" ht="92.25" customHeight="1" x14ac:dyDescent="0.25">
      <c r="A302" s="49">
        <v>209</v>
      </c>
      <c r="B302" s="50" t="s">
        <v>568</v>
      </c>
      <c r="C302" s="49" t="s">
        <v>163</v>
      </c>
      <c r="D302" s="49">
        <v>192</v>
      </c>
      <c r="E302" s="49">
        <v>144</v>
      </c>
      <c r="F302" s="49">
        <v>144</v>
      </c>
      <c r="G302" s="49">
        <v>192</v>
      </c>
      <c r="H302" s="49">
        <v>192</v>
      </c>
      <c r="I302" s="49">
        <v>0</v>
      </c>
      <c r="J302" s="52"/>
      <c r="K302" s="11"/>
    </row>
    <row r="303" spans="1:11" ht="154.5" customHeight="1" x14ac:dyDescent="0.25">
      <c r="A303" s="49">
        <v>210</v>
      </c>
      <c r="B303" s="50" t="s">
        <v>569</v>
      </c>
      <c r="C303" s="49" t="s">
        <v>163</v>
      </c>
      <c r="D303" s="49">
        <v>1920</v>
      </c>
      <c r="E303" s="49">
        <v>480</v>
      </c>
      <c r="F303" s="49">
        <v>480</v>
      </c>
      <c r="G303" s="49">
        <v>960</v>
      </c>
      <c r="H303" s="49">
        <v>960</v>
      </c>
      <c r="I303" s="49">
        <v>1440</v>
      </c>
      <c r="J303" s="52"/>
      <c r="K303" s="11"/>
    </row>
    <row r="304" spans="1:11" ht="33" customHeight="1" x14ac:dyDescent="0.25">
      <c r="A304" s="49">
        <v>211</v>
      </c>
      <c r="B304" s="50" t="s">
        <v>399</v>
      </c>
      <c r="C304" s="49" t="s">
        <v>163</v>
      </c>
      <c r="D304" s="49">
        <v>0</v>
      </c>
      <c r="E304" s="49">
        <v>0</v>
      </c>
      <c r="F304" s="49">
        <v>0</v>
      </c>
      <c r="G304" s="49">
        <v>0</v>
      </c>
      <c r="H304" s="49">
        <v>0</v>
      </c>
      <c r="I304" s="49">
        <v>0</v>
      </c>
      <c r="J304" s="52"/>
      <c r="K304" s="11"/>
    </row>
    <row r="305" spans="1:11" ht="331.5" customHeight="1" x14ac:dyDescent="0.25">
      <c r="A305" s="49">
        <v>212</v>
      </c>
      <c r="B305" s="50" t="s">
        <v>570</v>
      </c>
      <c r="C305" s="49" t="s">
        <v>163</v>
      </c>
      <c r="D305" s="49">
        <v>0</v>
      </c>
      <c r="E305" s="49">
        <v>0</v>
      </c>
      <c r="F305" s="49">
        <v>0</v>
      </c>
      <c r="G305" s="49">
        <v>0</v>
      </c>
      <c r="H305" s="49">
        <v>0</v>
      </c>
      <c r="I305" s="49">
        <v>0</v>
      </c>
      <c r="J305" s="52"/>
      <c r="K305" s="11"/>
    </row>
    <row r="306" spans="1:11" ht="133.5" customHeight="1" x14ac:dyDescent="0.25">
      <c r="A306" s="49">
        <v>213</v>
      </c>
      <c r="B306" s="50" t="s">
        <v>571</v>
      </c>
      <c r="C306" s="49" t="s">
        <v>164</v>
      </c>
      <c r="D306" s="49">
        <v>0</v>
      </c>
      <c r="E306" s="49">
        <v>0</v>
      </c>
      <c r="F306" s="49">
        <v>0</v>
      </c>
      <c r="G306" s="49">
        <v>0</v>
      </c>
      <c r="H306" s="49">
        <v>2</v>
      </c>
      <c r="I306" s="49">
        <v>0</v>
      </c>
      <c r="J306" s="52"/>
      <c r="K306" s="11"/>
    </row>
    <row r="307" spans="1:11" ht="85.5" customHeight="1" x14ac:dyDescent="0.25">
      <c r="A307" s="49">
        <v>214</v>
      </c>
      <c r="B307" s="50" t="s">
        <v>572</v>
      </c>
      <c r="C307" s="49" t="s">
        <v>164</v>
      </c>
      <c r="D307" s="49">
        <v>60</v>
      </c>
      <c r="E307" s="49">
        <v>0</v>
      </c>
      <c r="F307" s="49">
        <v>0</v>
      </c>
      <c r="G307" s="49">
        <v>0</v>
      </c>
      <c r="H307" s="49">
        <v>3</v>
      </c>
      <c r="I307" s="49">
        <v>0</v>
      </c>
      <c r="J307" s="52"/>
      <c r="K307" s="11"/>
    </row>
    <row r="308" spans="1:11" ht="87.75" customHeight="1" x14ac:dyDescent="0.25">
      <c r="A308" s="58">
        <v>215</v>
      </c>
      <c r="B308" s="50" t="s">
        <v>573</v>
      </c>
      <c r="C308" s="49" t="s">
        <v>164</v>
      </c>
      <c r="D308" s="49">
        <v>140</v>
      </c>
      <c r="E308" s="49">
        <v>0</v>
      </c>
      <c r="F308" s="49">
        <v>0</v>
      </c>
      <c r="G308" s="49">
        <v>0</v>
      </c>
      <c r="H308" s="49">
        <v>5</v>
      </c>
      <c r="I308" s="49">
        <v>0</v>
      </c>
      <c r="J308" s="52"/>
      <c r="K308" s="11"/>
    </row>
    <row r="309" spans="1:11" ht="17.25" customHeight="1" x14ac:dyDescent="0.25">
      <c r="A309" s="307" t="s">
        <v>400</v>
      </c>
      <c r="B309" s="307"/>
      <c r="C309" s="307"/>
      <c r="D309" s="307"/>
      <c r="E309" s="307"/>
      <c r="F309" s="307"/>
      <c r="G309" s="307"/>
      <c r="H309" s="307"/>
      <c r="I309" s="307"/>
      <c r="J309" s="307"/>
      <c r="K309" s="11"/>
    </row>
    <row r="310" spans="1:11" ht="49.5" customHeight="1" x14ac:dyDescent="0.25">
      <c r="A310" s="49">
        <v>216</v>
      </c>
      <c r="B310" s="50" t="s">
        <v>574</v>
      </c>
      <c r="C310" s="49" t="s">
        <v>164</v>
      </c>
      <c r="D310" s="49">
        <v>48</v>
      </c>
      <c r="E310" s="49">
        <v>12</v>
      </c>
      <c r="F310" s="49">
        <v>12</v>
      </c>
      <c r="G310" s="49">
        <v>12</v>
      </c>
      <c r="H310" s="49">
        <v>12</v>
      </c>
      <c r="I310" s="49">
        <v>12</v>
      </c>
      <c r="J310" s="52"/>
      <c r="K310" s="11"/>
    </row>
    <row r="311" spans="1:11" ht="155.25" customHeight="1" x14ac:dyDescent="0.25">
      <c r="A311" s="49">
        <v>217</v>
      </c>
      <c r="B311" s="50" t="s">
        <v>575</v>
      </c>
      <c r="C311" s="49" t="s">
        <v>164</v>
      </c>
      <c r="D311" s="49">
        <v>120</v>
      </c>
      <c r="E311" s="49">
        <v>30</v>
      </c>
      <c r="F311" s="49">
        <v>30</v>
      </c>
      <c r="G311" s="49">
        <v>30</v>
      </c>
      <c r="H311" s="49">
        <v>30</v>
      </c>
      <c r="I311" s="49">
        <v>30</v>
      </c>
      <c r="J311" s="52"/>
      <c r="K311" s="11"/>
    </row>
    <row r="312" spans="1:11" ht="139.5" customHeight="1" x14ac:dyDescent="0.25">
      <c r="A312" s="49">
        <v>218</v>
      </c>
      <c r="B312" s="50" t="s">
        <v>576</v>
      </c>
      <c r="C312" s="49" t="s">
        <v>164</v>
      </c>
      <c r="D312" s="49">
        <v>48</v>
      </c>
      <c r="E312" s="49">
        <v>12</v>
      </c>
      <c r="F312" s="49">
        <v>12</v>
      </c>
      <c r="G312" s="49">
        <v>12</v>
      </c>
      <c r="H312" s="49">
        <v>12</v>
      </c>
      <c r="I312" s="49">
        <v>12</v>
      </c>
      <c r="J312" s="52"/>
      <c r="K312" s="11"/>
    </row>
    <row r="313" spans="1:11" ht="105" customHeight="1" x14ac:dyDescent="0.25">
      <c r="A313" s="49">
        <v>219</v>
      </c>
      <c r="B313" s="50" t="s">
        <v>577</v>
      </c>
      <c r="C313" s="49" t="s">
        <v>164</v>
      </c>
      <c r="D313" s="49">
        <v>24</v>
      </c>
      <c r="E313" s="49">
        <v>6</v>
      </c>
      <c r="F313" s="49">
        <v>6</v>
      </c>
      <c r="G313" s="49">
        <v>6</v>
      </c>
      <c r="H313" s="49">
        <v>6</v>
      </c>
      <c r="I313" s="49">
        <v>6</v>
      </c>
      <c r="J313" s="52"/>
      <c r="K313" s="11"/>
    </row>
    <row r="314" spans="1:11" ht="233.25" customHeight="1" x14ac:dyDescent="0.25">
      <c r="A314" s="58">
        <v>220</v>
      </c>
      <c r="B314" s="50" t="s">
        <v>578</v>
      </c>
      <c r="C314" s="49" t="s">
        <v>164</v>
      </c>
      <c r="D314" s="49">
        <v>24</v>
      </c>
      <c r="E314" s="49">
        <v>6</v>
      </c>
      <c r="F314" s="49">
        <v>6</v>
      </c>
      <c r="G314" s="49">
        <v>6</v>
      </c>
      <c r="H314" s="49">
        <v>6</v>
      </c>
      <c r="I314" s="49">
        <v>6</v>
      </c>
      <c r="J314" s="52"/>
      <c r="K314" s="11"/>
    </row>
    <row r="315" spans="1:11" ht="17.25" customHeight="1" x14ac:dyDescent="0.25">
      <c r="A315" s="307" t="s">
        <v>401</v>
      </c>
      <c r="B315" s="307"/>
      <c r="C315" s="307"/>
      <c r="D315" s="307"/>
      <c r="E315" s="307"/>
      <c r="F315" s="307"/>
      <c r="G315" s="307"/>
      <c r="H315" s="307"/>
      <c r="I315" s="307"/>
      <c r="J315" s="307"/>
      <c r="K315" s="11"/>
    </row>
    <row r="316" spans="1:11" ht="131.25" customHeight="1" x14ac:dyDescent="0.25">
      <c r="A316" s="49">
        <v>221</v>
      </c>
      <c r="B316" s="50" t="s">
        <v>579</v>
      </c>
      <c r="C316" s="49" t="s">
        <v>164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52"/>
      <c r="K316" s="11"/>
    </row>
    <row r="317" spans="1:11" ht="120" customHeight="1" x14ac:dyDescent="0.25">
      <c r="A317" s="49">
        <v>222</v>
      </c>
      <c r="B317" s="50" t="s">
        <v>580</v>
      </c>
      <c r="C317" s="49" t="s">
        <v>164</v>
      </c>
      <c r="D317" s="49">
        <v>0</v>
      </c>
      <c r="E317" s="49">
        <v>0</v>
      </c>
      <c r="F317" s="49">
        <v>0</v>
      </c>
      <c r="G317" s="49">
        <v>0</v>
      </c>
      <c r="H317" s="49">
        <v>0</v>
      </c>
      <c r="I317" s="49">
        <v>0</v>
      </c>
      <c r="J317" s="52"/>
      <c r="K317" s="11"/>
    </row>
    <row r="318" spans="1:11" ht="18.75" customHeight="1" x14ac:dyDescent="0.25">
      <c r="A318" s="307" t="s">
        <v>402</v>
      </c>
      <c r="B318" s="307"/>
      <c r="C318" s="307"/>
      <c r="D318" s="307"/>
      <c r="E318" s="307"/>
      <c r="F318" s="307"/>
      <c r="G318" s="307"/>
      <c r="H318" s="307"/>
      <c r="I318" s="307"/>
      <c r="J318" s="307"/>
      <c r="K318" s="11"/>
    </row>
    <row r="319" spans="1:11" ht="105" customHeight="1" x14ac:dyDescent="0.25">
      <c r="A319" s="49">
        <v>223</v>
      </c>
      <c r="B319" s="50" t="s">
        <v>581</v>
      </c>
      <c r="C319" s="49" t="s">
        <v>164</v>
      </c>
      <c r="D319" s="49">
        <v>205</v>
      </c>
      <c r="E319" s="49">
        <v>65</v>
      </c>
      <c r="F319" s="49">
        <v>65</v>
      </c>
      <c r="G319" s="49">
        <v>105</v>
      </c>
      <c r="H319" s="49">
        <v>105</v>
      </c>
      <c r="I319" s="49">
        <v>145</v>
      </c>
      <c r="J319" s="52"/>
      <c r="K319" s="11"/>
    </row>
    <row r="320" spans="1:11" ht="134.25" customHeight="1" x14ac:dyDescent="0.25">
      <c r="A320" s="49">
        <v>224</v>
      </c>
      <c r="B320" s="50" t="s">
        <v>582</v>
      </c>
      <c r="C320" s="49" t="s">
        <v>164</v>
      </c>
      <c r="D320" s="49">
        <v>80</v>
      </c>
      <c r="E320" s="49">
        <v>30</v>
      </c>
      <c r="F320" s="49">
        <v>30</v>
      </c>
      <c r="G320" s="49">
        <v>55</v>
      </c>
      <c r="H320" s="49">
        <v>56</v>
      </c>
      <c r="I320" s="49">
        <v>75</v>
      </c>
      <c r="J320" s="52"/>
      <c r="K320" s="11"/>
    </row>
    <row r="321" spans="1:11" ht="72" customHeight="1" x14ac:dyDescent="0.25">
      <c r="A321" s="49">
        <v>225</v>
      </c>
      <c r="B321" s="50" t="s">
        <v>583</v>
      </c>
      <c r="C321" s="49" t="s">
        <v>164</v>
      </c>
      <c r="D321" s="49">
        <v>1425</v>
      </c>
      <c r="E321" s="49">
        <v>0</v>
      </c>
      <c r="F321" s="49">
        <v>0</v>
      </c>
      <c r="G321" s="49">
        <v>750</v>
      </c>
      <c r="H321" s="49">
        <v>1028</v>
      </c>
      <c r="I321" s="49">
        <v>1425</v>
      </c>
      <c r="J321" s="52"/>
      <c r="K321" s="11"/>
    </row>
    <row r="322" spans="1:11" ht="165.75" customHeight="1" x14ac:dyDescent="0.25">
      <c r="A322" s="49">
        <v>226</v>
      </c>
      <c r="B322" s="50" t="s">
        <v>584</v>
      </c>
      <c r="C322" s="49" t="s">
        <v>164</v>
      </c>
      <c r="D322" s="49">
        <v>200</v>
      </c>
      <c r="E322" s="49">
        <v>60</v>
      </c>
      <c r="F322" s="49">
        <v>60</v>
      </c>
      <c r="G322" s="49">
        <v>90</v>
      </c>
      <c r="H322" s="49">
        <v>90</v>
      </c>
      <c r="I322" s="49">
        <v>140</v>
      </c>
      <c r="J322" s="52"/>
      <c r="K322" s="11"/>
    </row>
    <row r="323" spans="1:11" ht="16.5" customHeight="1" x14ac:dyDescent="0.25">
      <c r="A323" s="307" t="s">
        <v>403</v>
      </c>
      <c r="B323" s="307"/>
      <c r="C323" s="307"/>
      <c r="D323" s="307"/>
      <c r="E323" s="307"/>
      <c r="F323" s="307"/>
      <c r="G323" s="307"/>
      <c r="H323" s="307"/>
      <c r="I323" s="307"/>
      <c r="J323" s="307"/>
      <c r="K323" s="11"/>
    </row>
    <row r="324" spans="1:11" ht="97.5" customHeight="1" x14ac:dyDescent="0.25">
      <c r="A324" s="49">
        <v>227</v>
      </c>
      <c r="B324" s="50" t="s">
        <v>585</v>
      </c>
      <c r="C324" s="49" t="s">
        <v>164</v>
      </c>
      <c r="D324" s="49">
        <v>810</v>
      </c>
      <c r="E324" s="49">
        <v>200</v>
      </c>
      <c r="F324" s="49">
        <v>200</v>
      </c>
      <c r="G324" s="49">
        <v>400</v>
      </c>
      <c r="H324" s="49">
        <v>400</v>
      </c>
      <c r="I324" s="49">
        <v>600</v>
      </c>
      <c r="J324" s="52"/>
      <c r="K324" s="11"/>
    </row>
    <row r="325" spans="1:11" ht="21.75" customHeight="1" x14ac:dyDescent="0.25">
      <c r="A325" s="307" t="s">
        <v>412</v>
      </c>
      <c r="B325" s="307"/>
      <c r="C325" s="307"/>
      <c r="D325" s="307"/>
      <c r="E325" s="307"/>
      <c r="F325" s="307"/>
      <c r="G325" s="307"/>
      <c r="H325" s="307"/>
      <c r="I325" s="307"/>
      <c r="J325" s="307"/>
      <c r="K325" s="11"/>
    </row>
    <row r="326" spans="1:11" ht="18.75" customHeight="1" x14ac:dyDescent="0.25">
      <c r="A326" s="269" t="s">
        <v>327</v>
      </c>
      <c r="B326" s="269"/>
      <c r="C326" s="269"/>
      <c r="D326" s="269"/>
      <c r="E326" s="268"/>
      <c r="F326" s="268"/>
      <c r="G326" s="268"/>
      <c r="H326" s="268"/>
      <c r="I326" s="268"/>
      <c r="J326" s="268"/>
      <c r="K326" s="11"/>
    </row>
    <row r="327" spans="1:11" ht="40.5" customHeight="1" x14ac:dyDescent="0.25">
      <c r="A327" s="277" t="s">
        <v>354</v>
      </c>
      <c r="B327" s="277"/>
      <c r="C327" s="277"/>
      <c r="D327" s="277"/>
      <c r="E327" s="277"/>
      <c r="F327" s="277"/>
      <c r="G327" s="277"/>
      <c r="H327" s="277"/>
      <c r="I327" s="277"/>
      <c r="J327" s="277"/>
      <c r="K327" s="11"/>
    </row>
    <row r="328" spans="1:11" x14ac:dyDescent="0.25">
      <c r="A328" s="276" t="s">
        <v>306</v>
      </c>
      <c r="B328" s="276"/>
      <c r="C328" s="276"/>
      <c r="D328" s="276"/>
      <c r="E328" s="276"/>
      <c r="F328" s="276"/>
      <c r="G328" s="276"/>
      <c r="H328" s="276"/>
      <c r="I328" s="276"/>
      <c r="J328" s="276"/>
      <c r="K328" s="11"/>
    </row>
    <row r="329" spans="1:11" ht="197.25" customHeight="1" x14ac:dyDescent="0.25">
      <c r="A329" s="49">
        <v>228</v>
      </c>
      <c r="B329" s="56" t="s">
        <v>633</v>
      </c>
      <c r="C329" s="49" t="s">
        <v>159</v>
      </c>
      <c r="D329" s="49">
        <v>100</v>
      </c>
      <c r="E329" s="49">
        <v>100</v>
      </c>
      <c r="F329" s="49">
        <v>1.2899999999999999E-3</v>
      </c>
      <c r="G329" s="49">
        <v>100</v>
      </c>
      <c r="H329" s="226">
        <v>4.6999999999999999E-6</v>
      </c>
      <c r="I329" s="49">
        <v>100</v>
      </c>
      <c r="J329" s="49"/>
      <c r="K329" s="11"/>
    </row>
    <row r="330" spans="1:11" ht="204.75" x14ac:dyDescent="0.25">
      <c r="A330" s="49">
        <v>229</v>
      </c>
      <c r="B330" s="64" t="s">
        <v>307</v>
      </c>
      <c r="C330" s="49" t="s">
        <v>159</v>
      </c>
      <c r="D330" s="49">
        <v>85</v>
      </c>
      <c r="E330" s="49">
        <v>85</v>
      </c>
      <c r="F330" s="49">
        <v>85</v>
      </c>
      <c r="G330" s="49">
        <v>85</v>
      </c>
      <c r="H330" s="49">
        <v>85</v>
      </c>
      <c r="I330" s="49">
        <v>85</v>
      </c>
      <c r="J330" s="49"/>
      <c r="K330" s="11"/>
    </row>
    <row r="331" spans="1:11" ht="35.25" customHeight="1" x14ac:dyDescent="0.25">
      <c r="A331" s="267" t="s">
        <v>407</v>
      </c>
      <c r="B331" s="267"/>
      <c r="C331" s="267"/>
      <c r="D331" s="267"/>
      <c r="E331" s="267"/>
      <c r="F331" s="267"/>
      <c r="G331" s="267"/>
      <c r="H331" s="267"/>
      <c r="I331" s="267"/>
      <c r="J331" s="267"/>
      <c r="K331" s="11"/>
    </row>
    <row r="332" spans="1:11" ht="117.75" customHeight="1" x14ac:dyDescent="0.25">
      <c r="A332" s="49">
        <v>230</v>
      </c>
      <c r="B332" s="64" t="s">
        <v>308</v>
      </c>
      <c r="C332" s="49" t="s">
        <v>309</v>
      </c>
      <c r="D332" s="49">
        <v>82612.33</v>
      </c>
      <c r="E332" s="49">
        <v>0</v>
      </c>
      <c r="F332" s="49">
        <v>0</v>
      </c>
      <c r="G332" s="225">
        <v>62051.95</v>
      </c>
      <c r="H332" s="49">
        <v>74469.64</v>
      </c>
      <c r="I332" s="49">
        <v>72332.14</v>
      </c>
      <c r="J332" s="49"/>
      <c r="K332" s="11"/>
    </row>
    <row r="333" spans="1:11" ht="63" x14ac:dyDescent="0.25">
      <c r="A333" s="49">
        <v>231</v>
      </c>
      <c r="B333" s="64" t="s">
        <v>310</v>
      </c>
      <c r="C333" s="49" t="s">
        <v>208</v>
      </c>
      <c r="D333" s="49">
        <v>60</v>
      </c>
      <c r="E333" s="49">
        <v>0</v>
      </c>
      <c r="F333" s="49">
        <v>0</v>
      </c>
      <c r="G333" s="49">
        <v>0</v>
      </c>
      <c r="H333" s="49">
        <v>0</v>
      </c>
      <c r="I333" s="49">
        <v>60</v>
      </c>
      <c r="J333" s="49"/>
      <c r="K333" s="11"/>
    </row>
    <row r="334" spans="1:11" ht="80.25" customHeight="1" x14ac:dyDescent="0.25">
      <c r="A334" s="49">
        <v>232</v>
      </c>
      <c r="B334" s="56" t="s">
        <v>311</v>
      </c>
      <c r="C334" s="49" t="s">
        <v>309</v>
      </c>
      <c r="D334" s="49">
        <v>557517</v>
      </c>
      <c r="E334" s="49">
        <v>557517</v>
      </c>
      <c r="F334" s="49">
        <v>557517</v>
      </c>
      <c r="G334" s="49">
        <v>557517</v>
      </c>
      <c r="H334" s="49">
        <v>557517</v>
      </c>
      <c r="I334" s="49">
        <v>557517</v>
      </c>
      <c r="J334" s="49"/>
      <c r="K334" s="11"/>
    </row>
    <row r="335" spans="1:11" ht="51.75" customHeight="1" x14ac:dyDescent="0.25">
      <c r="A335" s="49">
        <v>233</v>
      </c>
      <c r="B335" s="56" t="s">
        <v>590</v>
      </c>
      <c r="C335" s="49" t="s">
        <v>591</v>
      </c>
      <c r="D335" s="49">
        <v>0</v>
      </c>
      <c r="E335" s="49">
        <v>0</v>
      </c>
      <c r="F335" s="49">
        <v>0</v>
      </c>
      <c r="G335" s="49">
        <v>0</v>
      </c>
      <c r="H335" s="49">
        <v>0</v>
      </c>
      <c r="I335" s="49">
        <v>0</v>
      </c>
      <c r="J335" s="49"/>
      <c r="K335" s="11"/>
    </row>
    <row r="336" spans="1:11" ht="51.75" customHeight="1" x14ac:dyDescent="0.25">
      <c r="A336" s="49">
        <v>234</v>
      </c>
      <c r="B336" s="56" t="s">
        <v>592</v>
      </c>
      <c r="C336" s="49" t="s">
        <v>591</v>
      </c>
      <c r="D336" s="49">
        <v>45</v>
      </c>
      <c r="E336" s="49">
        <v>0</v>
      </c>
      <c r="F336" s="49">
        <v>0</v>
      </c>
      <c r="G336" s="49">
        <v>22</v>
      </c>
      <c r="H336" s="49">
        <v>15</v>
      </c>
      <c r="I336" s="49">
        <v>23</v>
      </c>
      <c r="J336" s="49"/>
      <c r="K336" s="11"/>
    </row>
    <row r="337" spans="1:11" ht="50.25" customHeight="1" x14ac:dyDescent="0.25">
      <c r="A337" s="49">
        <v>235</v>
      </c>
      <c r="B337" s="223" t="s">
        <v>635</v>
      </c>
      <c r="C337" s="222" t="s">
        <v>591</v>
      </c>
      <c r="D337" s="224">
        <v>73</v>
      </c>
      <c r="E337" s="224">
        <v>0</v>
      </c>
      <c r="F337" s="224">
        <v>0</v>
      </c>
      <c r="G337" s="224">
        <v>28</v>
      </c>
      <c r="H337" s="224">
        <v>5</v>
      </c>
      <c r="I337" s="224">
        <v>45</v>
      </c>
      <c r="J337" s="224"/>
      <c r="K337" s="11"/>
    </row>
    <row r="338" spans="1:11" ht="18.75" x14ac:dyDescent="0.3">
      <c r="A338" s="274" t="s">
        <v>286</v>
      </c>
      <c r="B338" s="275"/>
      <c r="C338" s="275"/>
      <c r="D338" s="275"/>
      <c r="E338" s="275"/>
      <c r="F338" s="275"/>
      <c r="G338" s="275"/>
      <c r="H338" s="275"/>
      <c r="I338" s="275"/>
      <c r="J338" s="275"/>
      <c r="K338" s="11"/>
    </row>
    <row r="339" spans="1:11" ht="45.75" customHeight="1" x14ac:dyDescent="0.25">
      <c r="A339" s="276" t="s">
        <v>287</v>
      </c>
      <c r="B339" s="276"/>
      <c r="C339" s="276"/>
      <c r="D339" s="276"/>
      <c r="E339" s="276"/>
      <c r="F339" s="276"/>
      <c r="G339" s="276"/>
      <c r="H339" s="276"/>
      <c r="I339" s="276"/>
      <c r="J339" s="276"/>
      <c r="K339" s="11"/>
    </row>
    <row r="340" spans="1:11" ht="47.25" x14ac:dyDescent="0.25">
      <c r="B340" s="52" t="s">
        <v>289</v>
      </c>
      <c r="C340" s="49" t="s">
        <v>164</v>
      </c>
      <c r="D340" s="49">
        <v>1</v>
      </c>
      <c r="E340" s="49">
        <v>0</v>
      </c>
      <c r="F340" s="49">
        <v>0</v>
      </c>
      <c r="G340" s="49">
        <v>0</v>
      </c>
      <c r="H340" s="49">
        <v>0</v>
      </c>
      <c r="I340" s="49">
        <v>0</v>
      </c>
      <c r="J340" s="49"/>
      <c r="K340" s="11"/>
    </row>
    <row r="341" spans="1:11" ht="286.5" customHeight="1" x14ac:dyDescent="0.25">
      <c r="A341" s="49">
        <v>236</v>
      </c>
      <c r="B341" s="56" t="s">
        <v>471</v>
      </c>
      <c r="C341" s="49" t="s">
        <v>164</v>
      </c>
      <c r="D341" s="49">
        <v>1</v>
      </c>
      <c r="E341" s="49">
        <v>0</v>
      </c>
      <c r="F341" s="49">
        <v>0</v>
      </c>
      <c r="G341" s="49">
        <v>1</v>
      </c>
      <c r="H341" s="49">
        <v>1</v>
      </c>
      <c r="I341" s="49">
        <v>1</v>
      </c>
      <c r="J341" s="49"/>
      <c r="K341" s="11"/>
    </row>
    <row r="342" spans="1:11" ht="33" customHeight="1" x14ac:dyDescent="0.25">
      <c r="A342" s="276" t="s">
        <v>288</v>
      </c>
      <c r="B342" s="276"/>
      <c r="C342" s="276"/>
      <c r="D342" s="276"/>
      <c r="E342" s="276"/>
      <c r="F342" s="276"/>
      <c r="G342" s="276"/>
      <c r="H342" s="276"/>
      <c r="I342" s="276"/>
      <c r="J342" s="276"/>
      <c r="K342" s="11"/>
    </row>
    <row r="343" spans="1:11" ht="409.6" customHeight="1" x14ac:dyDescent="0.25">
      <c r="A343" s="49">
        <v>237</v>
      </c>
      <c r="B343" s="52" t="s">
        <v>472</v>
      </c>
      <c r="C343" s="49" t="s">
        <v>159</v>
      </c>
      <c r="D343" s="49">
        <v>100</v>
      </c>
      <c r="E343" s="49">
        <v>100</v>
      </c>
      <c r="F343" s="49">
        <v>56.7</v>
      </c>
      <c r="G343" s="49">
        <v>100</v>
      </c>
      <c r="H343" s="49">
        <v>73.760000000000005</v>
      </c>
      <c r="I343" s="49">
        <v>100</v>
      </c>
      <c r="J343" s="52"/>
      <c r="K343" s="11"/>
    </row>
    <row r="344" spans="1:11" ht="161.25" customHeight="1" x14ac:dyDescent="0.25">
      <c r="A344" s="49">
        <v>238</v>
      </c>
      <c r="B344" s="56" t="s">
        <v>290</v>
      </c>
      <c r="C344" s="49" t="s">
        <v>164</v>
      </c>
      <c r="D344" s="49">
        <v>1</v>
      </c>
      <c r="E344" s="49">
        <v>1</v>
      </c>
      <c r="F344" s="49">
        <v>1</v>
      </c>
      <c r="G344" s="49">
        <v>1</v>
      </c>
      <c r="H344" s="49">
        <v>1</v>
      </c>
      <c r="I344" s="49">
        <v>1</v>
      </c>
      <c r="J344" s="49"/>
      <c r="K344" s="11"/>
    </row>
    <row r="345" spans="1:11" ht="220.5" x14ac:dyDescent="0.25">
      <c r="A345" s="49">
        <v>239</v>
      </c>
      <c r="B345" s="55" t="s">
        <v>291</v>
      </c>
      <c r="C345" s="49" t="s">
        <v>164</v>
      </c>
      <c r="D345" s="49">
        <v>8</v>
      </c>
      <c r="E345" s="49">
        <v>7</v>
      </c>
      <c r="F345" s="49">
        <v>7</v>
      </c>
      <c r="G345" s="49">
        <v>7</v>
      </c>
      <c r="H345" s="49">
        <v>8</v>
      </c>
      <c r="I345" s="49">
        <v>7</v>
      </c>
      <c r="J345" s="49"/>
      <c r="K345" s="11"/>
    </row>
    <row r="346" spans="1:11" ht="213.75" customHeight="1" x14ac:dyDescent="0.25">
      <c r="A346" s="49">
        <v>240</v>
      </c>
      <c r="B346" s="55" t="s">
        <v>473</v>
      </c>
      <c r="C346" s="49" t="s">
        <v>164</v>
      </c>
      <c r="D346" s="49">
        <v>5</v>
      </c>
      <c r="E346" s="49">
        <v>0</v>
      </c>
      <c r="F346" s="49">
        <v>0</v>
      </c>
      <c r="G346" s="49">
        <v>0</v>
      </c>
      <c r="H346" s="49">
        <v>0</v>
      </c>
      <c r="I346" s="49">
        <v>0</v>
      </c>
      <c r="J346" s="49"/>
      <c r="K346" s="11"/>
    </row>
    <row r="347" spans="1:11" x14ac:dyDescent="0.25">
      <c r="A347" s="276" t="s">
        <v>292</v>
      </c>
      <c r="B347" s="276"/>
      <c r="C347" s="276"/>
      <c r="D347" s="276"/>
      <c r="E347" s="276"/>
      <c r="F347" s="276"/>
      <c r="G347" s="276"/>
      <c r="H347" s="276"/>
      <c r="I347" s="276"/>
      <c r="J347" s="276"/>
      <c r="K347" s="11"/>
    </row>
    <row r="348" spans="1:11" ht="15.75" customHeight="1" x14ac:dyDescent="0.25">
      <c r="A348" s="268" t="s">
        <v>327</v>
      </c>
      <c r="B348" s="268"/>
      <c r="C348" s="268"/>
      <c r="D348" s="268"/>
      <c r="E348" s="268"/>
      <c r="F348" s="268"/>
      <c r="G348" s="52"/>
      <c r="H348" s="52"/>
      <c r="I348" s="52"/>
      <c r="J348" s="52"/>
      <c r="K348" s="11"/>
    </row>
    <row r="349" spans="1:11" ht="23.25" customHeight="1" x14ac:dyDescent="0.25">
      <c r="A349" s="277" t="s">
        <v>355</v>
      </c>
      <c r="B349" s="277"/>
      <c r="C349" s="277"/>
      <c r="D349" s="277"/>
      <c r="E349" s="277"/>
      <c r="F349" s="277"/>
      <c r="G349" s="277"/>
      <c r="H349" s="277"/>
      <c r="I349" s="277"/>
      <c r="J349" s="277"/>
      <c r="K349" s="11"/>
    </row>
    <row r="350" spans="1:11" x14ac:dyDescent="0.25">
      <c r="A350" s="267" t="s">
        <v>428</v>
      </c>
      <c r="B350" s="267"/>
      <c r="C350" s="267"/>
      <c r="D350" s="267"/>
      <c r="E350" s="267"/>
      <c r="F350" s="267"/>
      <c r="G350" s="267"/>
      <c r="H350" s="267"/>
      <c r="I350" s="267"/>
      <c r="J350" s="267"/>
      <c r="K350" s="11"/>
    </row>
    <row r="351" spans="1:11" ht="94.5" x14ac:dyDescent="0.25">
      <c r="A351" s="49">
        <v>241</v>
      </c>
      <c r="B351" s="52" t="s">
        <v>556</v>
      </c>
      <c r="C351" s="49" t="s">
        <v>163</v>
      </c>
      <c r="D351" s="49">
        <v>0</v>
      </c>
      <c r="E351" s="49">
        <v>0</v>
      </c>
      <c r="F351" s="49">
        <v>0</v>
      </c>
      <c r="G351" s="49">
        <v>0</v>
      </c>
      <c r="H351" s="49">
        <v>0</v>
      </c>
      <c r="I351" s="49">
        <v>0</v>
      </c>
      <c r="J351" s="52"/>
      <c r="K351" s="11"/>
    </row>
    <row r="352" spans="1:11" ht="94.5" x14ac:dyDescent="0.25">
      <c r="A352" s="49">
        <v>242</v>
      </c>
      <c r="B352" s="52" t="s">
        <v>557</v>
      </c>
      <c r="C352" s="49" t="s">
        <v>168</v>
      </c>
      <c r="D352" s="49" t="s">
        <v>169</v>
      </c>
      <c r="E352" s="49" t="s">
        <v>169</v>
      </c>
      <c r="F352" s="49" t="s">
        <v>169</v>
      </c>
      <c r="G352" s="49" t="s">
        <v>169</v>
      </c>
      <c r="H352" s="49" t="s">
        <v>169</v>
      </c>
      <c r="I352" s="49" t="s">
        <v>169</v>
      </c>
      <c r="J352" s="52"/>
      <c r="K352" s="11"/>
    </row>
    <row r="353" spans="1:11" ht="78.75" x14ac:dyDescent="0.25">
      <c r="A353" s="49">
        <v>243</v>
      </c>
      <c r="B353" s="52" t="s">
        <v>558</v>
      </c>
      <c r="C353" s="49" t="s">
        <v>168</v>
      </c>
      <c r="D353" s="49" t="s">
        <v>169</v>
      </c>
      <c r="E353" s="49" t="s">
        <v>169</v>
      </c>
      <c r="F353" s="49" t="s">
        <v>169</v>
      </c>
      <c r="G353" s="49" t="s">
        <v>169</v>
      </c>
      <c r="H353" s="49" t="s">
        <v>169</v>
      </c>
      <c r="I353" s="49" t="s">
        <v>169</v>
      </c>
      <c r="J353" s="52"/>
      <c r="K353" s="11"/>
    </row>
    <row r="354" spans="1:11" ht="141.75" x14ac:dyDescent="0.25">
      <c r="A354" s="49">
        <v>244</v>
      </c>
      <c r="B354" s="52" t="s">
        <v>559</v>
      </c>
      <c r="C354" s="49" t="s">
        <v>163</v>
      </c>
      <c r="D354" s="49">
        <v>0</v>
      </c>
      <c r="E354" s="49">
        <v>0</v>
      </c>
      <c r="F354" s="49">
        <v>0</v>
      </c>
      <c r="G354" s="49">
        <v>0</v>
      </c>
      <c r="H354" s="49">
        <v>0</v>
      </c>
      <c r="I354" s="49">
        <v>0</v>
      </c>
      <c r="J354" s="52"/>
      <c r="K354" s="11"/>
    </row>
    <row r="355" spans="1:11" ht="141.75" x14ac:dyDescent="0.25">
      <c r="A355" s="49">
        <v>245</v>
      </c>
      <c r="B355" s="52" t="s">
        <v>560</v>
      </c>
      <c r="C355" s="49" t="s">
        <v>168</v>
      </c>
      <c r="D355" s="49" t="s">
        <v>169</v>
      </c>
      <c r="E355" s="49" t="s">
        <v>169</v>
      </c>
      <c r="F355" s="49" t="s">
        <v>169</v>
      </c>
      <c r="G355" s="49" t="s">
        <v>169</v>
      </c>
      <c r="H355" s="49" t="s">
        <v>169</v>
      </c>
      <c r="I355" s="49" t="s">
        <v>169</v>
      </c>
      <c r="J355" s="52"/>
      <c r="K355" s="11"/>
    </row>
    <row r="356" spans="1:11" ht="94.5" x14ac:dyDescent="0.25">
      <c r="A356" s="49">
        <v>246</v>
      </c>
      <c r="B356" s="52" t="s">
        <v>561</v>
      </c>
      <c r="C356" s="49" t="s">
        <v>168</v>
      </c>
      <c r="D356" s="49" t="s">
        <v>222</v>
      </c>
      <c r="E356" s="49" t="s">
        <v>169</v>
      </c>
      <c r="F356" s="49" t="s">
        <v>169</v>
      </c>
      <c r="G356" s="49" t="s">
        <v>169</v>
      </c>
      <c r="H356" s="49" t="s">
        <v>169</v>
      </c>
      <c r="I356" s="49" t="s">
        <v>222</v>
      </c>
      <c r="J356" s="52"/>
      <c r="K356" s="11"/>
    </row>
    <row r="357" spans="1:11" ht="120" customHeight="1" x14ac:dyDescent="0.25">
      <c r="A357" s="58">
        <v>247</v>
      </c>
      <c r="B357" s="55" t="s">
        <v>562</v>
      </c>
      <c r="C357" s="49" t="s">
        <v>168</v>
      </c>
      <c r="D357" s="49" t="s">
        <v>169</v>
      </c>
      <c r="E357" s="49" t="s">
        <v>169</v>
      </c>
      <c r="F357" s="49" t="s">
        <v>169</v>
      </c>
      <c r="G357" s="49" t="s">
        <v>169</v>
      </c>
      <c r="H357" s="49" t="s">
        <v>169</v>
      </c>
      <c r="I357" s="49" t="s">
        <v>169</v>
      </c>
      <c r="J357" s="52"/>
      <c r="K357" s="11"/>
    </row>
    <row r="358" spans="1:11" ht="28.5" customHeight="1" x14ac:dyDescent="0.25">
      <c r="A358" s="267" t="s">
        <v>429</v>
      </c>
      <c r="B358" s="267"/>
      <c r="C358" s="267"/>
      <c r="D358" s="267"/>
      <c r="E358" s="267"/>
      <c r="F358" s="267"/>
      <c r="G358" s="267"/>
      <c r="H358" s="267"/>
      <c r="I358" s="267"/>
      <c r="J358" s="267"/>
      <c r="K358" s="11"/>
    </row>
    <row r="359" spans="1:11" ht="246.75" customHeight="1" x14ac:dyDescent="0.25">
      <c r="A359" s="49">
        <v>248</v>
      </c>
      <c r="B359" s="55" t="s">
        <v>223</v>
      </c>
      <c r="C359" s="49" t="s">
        <v>164</v>
      </c>
      <c r="D359" s="54">
        <v>4200</v>
      </c>
      <c r="E359" s="54">
        <v>1050</v>
      </c>
      <c r="F359" s="54">
        <v>1477</v>
      </c>
      <c r="G359" s="49">
        <v>2100</v>
      </c>
      <c r="H359" s="49">
        <v>2813</v>
      </c>
      <c r="I359" s="49">
        <v>3500</v>
      </c>
      <c r="J359" s="49"/>
      <c r="K359" s="11"/>
    </row>
    <row r="360" spans="1:11" ht="94.5" x14ac:dyDescent="0.25">
      <c r="A360" s="49">
        <v>249</v>
      </c>
      <c r="B360" s="52" t="s">
        <v>563</v>
      </c>
      <c r="C360" s="49" t="s">
        <v>164</v>
      </c>
      <c r="D360" s="49">
        <v>20</v>
      </c>
      <c r="E360" s="49">
        <v>5</v>
      </c>
      <c r="F360" s="49">
        <v>1</v>
      </c>
      <c r="G360" s="49">
        <v>10</v>
      </c>
      <c r="H360" s="49">
        <v>5</v>
      </c>
      <c r="I360" s="49">
        <v>15</v>
      </c>
      <c r="J360" s="49"/>
      <c r="K360" s="11"/>
    </row>
    <row r="361" spans="1:11" x14ac:dyDescent="0.25">
      <c r="A361" s="276" t="s">
        <v>430</v>
      </c>
      <c r="B361" s="276"/>
      <c r="C361" s="276"/>
      <c r="D361" s="276"/>
      <c r="E361" s="276"/>
      <c r="F361" s="276"/>
      <c r="G361" s="276"/>
      <c r="H361" s="276"/>
      <c r="I361" s="276"/>
      <c r="J361" s="276"/>
      <c r="K361" s="11"/>
    </row>
    <row r="362" spans="1:11" x14ac:dyDescent="0.25">
      <c r="A362" s="268" t="s">
        <v>327</v>
      </c>
      <c r="B362" s="268"/>
      <c r="C362" s="268"/>
      <c r="D362" s="268"/>
      <c r="E362" s="268"/>
      <c r="F362" s="268"/>
      <c r="G362" s="268"/>
      <c r="H362" s="268"/>
      <c r="I362" s="268"/>
      <c r="J362" s="268"/>
      <c r="K362" s="11"/>
    </row>
    <row r="363" spans="1:11" ht="33.75" customHeight="1" x14ac:dyDescent="0.25">
      <c r="A363" s="277" t="s">
        <v>356</v>
      </c>
      <c r="B363" s="277"/>
      <c r="C363" s="277"/>
      <c r="D363" s="277"/>
      <c r="E363" s="277"/>
      <c r="F363" s="277"/>
      <c r="G363" s="277"/>
      <c r="H363" s="277"/>
      <c r="I363" s="277"/>
      <c r="J363" s="277"/>
      <c r="K363" s="11"/>
    </row>
    <row r="364" spans="1:11" ht="21.75" customHeight="1" x14ac:dyDescent="0.25">
      <c r="A364" s="276" t="s">
        <v>420</v>
      </c>
      <c r="B364" s="276"/>
      <c r="C364" s="276"/>
      <c r="D364" s="276"/>
      <c r="E364" s="276"/>
      <c r="F364" s="276"/>
      <c r="G364" s="276"/>
      <c r="H364" s="276"/>
      <c r="I364" s="276"/>
      <c r="J364" s="276"/>
      <c r="K364" s="11"/>
    </row>
    <row r="365" spans="1:11" ht="58.5" customHeight="1" x14ac:dyDescent="0.25">
      <c r="A365" s="49">
        <v>250</v>
      </c>
      <c r="B365" s="52" t="s">
        <v>447</v>
      </c>
      <c r="C365" s="49" t="s">
        <v>164</v>
      </c>
      <c r="D365" s="49">
        <v>1</v>
      </c>
      <c r="E365" s="49">
        <v>0</v>
      </c>
      <c r="F365" s="49">
        <v>0</v>
      </c>
      <c r="G365" s="49">
        <v>0</v>
      </c>
      <c r="H365" s="49">
        <v>0</v>
      </c>
      <c r="I365" s="49">
        <v>0</v>
      </c>
      <c r="J365" s="52"/>
      <c r="K365" s="11"/>
    </row>
    <row r="366" spans="1:11" ht="94.5" x14ac:dyDescent="0.25">
      <c r="A366" s="49">
        <v>251</v>
      </c>
      <c r="B366" s="52" t="s">
        <v>242</v>
      </c>
      <c r="C366" s="49" t="s">
        <v>164</v>
      </c>
      <c r="D366" s="49">
        <v>0</v>
      </c>
      <c r="E366" s="49">
        <v>0</v>
      </c>
      <c r="F366" s="49">
        <v>0</v>
      </c>
      <c r="G366" s="49">
        <v>0</v>
      </c>
      <c r="H366" s="49">
        <v>0</v>
      </c>
      <c r="I366" s="49">
        <v>0</v>
      </c>
      <c r="J366" s="52"/>
      <c r="K366" s="11"/>
    </row>
    <row r="367" spans="1:11" ht="34.5" customHeight="1" x14ac:dyDescent="0.25">
      <c r="A367" s="49">
        <v>252</v>
      </c>
      <c r="B367" s="56" t="s">
        <v>243</v>
      </c>
      <c r="C367" s="49" t="s">
        <v>164</v>
      </c>
      <c r="D367" s="49">
        <v>0</v>
      </c>
      <c r="E367" s="49">
        <v>0</v>
      </c>
      <c r="F367" s="49">
        <v>0</v>
      </c>
      <c r="G367" s="49">
        <v>0</v>
      </c>
      <c r="H367" s="49">
        <v>0</v>
      </c>
      <c r="I367" s="49">
        <v>0</v>
      </c>
      <c r="J367" s="52"/>
      <c r="K367" s="11"/>
    </row>
    <row r="368" spans="1:11" ht="409.5" x14ac:dyDescent="0.25">
      <c r="A368" s="49">
        <v>253</v>
      </c>
      <c r="B368" s="51" t="s">
        <v>448</v>
      </c>
      <c r="C368" s="49" t="s">
        <v>164</v>
      </c>
      <c r="D368" s="49">
        <v>0</v>
      </c>
      <c r="E368" s="49">
        <v>0</v>
      </c>
      <c r="F368" s="49">
        <v>0</v>
      </c>
      <c r="G368" s="49">
        <v>0</v>
      </c>
      <c r="H368" s="49">
        <v>0</v>
      </c>
      <c r="I368" s="49">
        <v>0</v>
      </c>
      <c r="J368" s="52"/>
      <c r="K368" s="11"/>
    </row>
    <row r="369" spans="1:11" ht="31.5" x14ac:dyDescent="0.25">
      <c r="A369" s="49">
        <v>254</v>
      </c>
      <c r="B369" s="52" t="s">
        <v>244</v>
      </c>
      <c r="C369" s="49" t="s">
        <v>164</v>
      </c>
      <c r="D369" s="49">
        <v>0</v>
      </c>
      <c r="E369" s="49">
        <v>0</v>
      </c>
      <c r="F369" s="49">
        <v>0</v>
      </c>
      <c r="G369" s="49">
        <v>0</v>
      </c>
      <c r="H369" s="49">
        <v>0</v>
      </c>
      <c r="I369" s="49">
        <v>0</v>
      </c>
      <c r="J369" s="52"/>
      <c r="K369" s="11"/>
    </row>
    <row r="370" spans="1:11" ht="31.5" x14ac:dyDescent="0.25">
      <c r="A370" s="49">
        <v>255</v>
      </c>
      <c r="B370" s="52" t="s">
        <v>245</v>
      </c>
      <c r="C370" s="49" t="s">
        <v>164</v>
      </c>
      <c r="D370" s="49">
        <v>2</v>
      </c>
      <c r="E370" s="49">
        <v>0</v>
      </c>
      <c r="F370" s="49">
        <v>0</v>
      </c>
      <c r="G370" s="49">
        <v>0</v>
      </c>
      <c r="H370" s="49">
        <v>0</v>
      </c>
      <c r="I370" s="49">
        <v>0</v>
      </c>
      <c r="J370" s="52"/>
      <c r="K370" s="11"/>
    </row>
    <row r="371" spans="1:11" ht="31.5" x14ac:dyDescent="0.25">
      <c r="A371" s="49">
        <v>256</v>
      </c>
      <c r="B371" s="52" t="s">
        <v>246</v>
      </c>
      <c r="C371" s="49" t="s">
        <v>164</v>
      </c>
      <c r="D371" s="49">
        <v>0</v>
      </c>
      <c r="E371" s="49">
        <v>0</v>
      </c>
      <c r="F371" s="49">
        <v>0</v>
      </c>
      <c r="G371" s="49">
        <v>0</v>
      </c>
      <c r="H371" s="49">
        <v>0</v>
      </c>
      <c r="I371" s="49">
        <v>0</v>
      </c>
      <c r="J371" s="52"/>
      <c r="K371" s="11"/>
    </row>
    <row r="372" spans="1:11" ht="129" customHeight="1" x14ac:dyDescent="0.25">
      <c r="A372" s="49">
        <v>257</v>
      </c>
      <c r="B372" s="56" t="s">
        <v>449</v>
      </c>
      <c r="C372" s="49" t="s">
        <v>164</v>
      </c>
      <c r="D372" s="49">
        <v>2</v>
      </c>
      <c r="E372" s="49">
        <v>0</v>
      </c>
      <c r="F372" s="49">
        <v>0</v>
      </c>
      <c r="G372" s="49">
        <v>0</v>
      </c>
      <c r="H372" s="49">
        <v>0</v>
      </c>
      <c r="I372" s="49">
        <v>0</v>
      </c>
      <c r="J372" s="52"/>
      <c r="K372" s="11"/>
    </row>
    <row r="373" spans="1:11" ht="47.25" x14ac:dyDescent="0.25">
      <c r="A373" s="49">
        <v>258</v>
      </c>
      <c r="B373" s="52" t="s">
        <v>247</v>
      </c>
      <c r="C373" s="49" t="s">
        <v>164</v>
      </c>
      <c r="D373" s="49">
        <v>0</v>
      </c>
      <c r="E373" s="49">
        <v>0</v>
      </c>
      <c r="F373" s="49">
        <v>0</v>
      </c>
      <c r="G373" s="49">
        <v>0</v>
      </c>
      <c r="H373" s="49">
        <v>0</v>
      </c>
      <c r="I373" s="49">
        <v>0</v>
      </c>
      <c r="J373" s="52"/>
      <c r="K373" s="11"/>
    </row>
    <row r="374" spans="1:11" ht="45" x14ac:dyDescent="0.25">
      <c r="A374" s="49">
        <v>259</v>
      </c>
      <c r="B374" s="79" t="s">
        <v>450</v>
      </c>
      <c r="C374" s="80" t="s">
        <v>164</v>
      </c>
      <c r="D374" s="80">
        <v>0</v>
      </c>
      <c r="E374" s="80">
        <v>0</v>
      </c>
      <c r="F374" s="80">
        <v>0</v>
      </c>
      <c r="G374" s="80">
        <v>0</v>
      </c>
      <c r="H374" s="49">
        <v>0</v>
      </c>
      <c r="I374" s="80">
        <v>0</v>
      </c>
      <c r="J374" s="52"/>
      <c r="K374" s="11"/>
    </row>
    <row r="375" spans="1:11" ht="75" x14ac:dyDescent="0.25">
      <c r="A375" s="49">
        <v>260</v>
      </c>
      <c r="B375" s="81" t="s">
        <v>451</v>
      </c>
      <c r="C375" s="49" t="s">
        <v>160</v>
      </c>
      <c r="D375" s="49">
        <v>1</v>
      </c>
      <c r="E375" s="49">
        <v>0</v>
      </c>
      <c r="F375" s="49">
        <v>0</v>
      </c>
      <c r="G375" s="49">
        <v>0</v>
      </c>
      <c r="H375" s="49">
        <v>0</v>
      </c>
      <c r="I375" s="49">
        <v>1</v>
      </c>
      <c r="J375" s="52"/>
      <c r="K375" s="11"/>
    </row>
    <row r="376" spans="1:11" ht="49.5" customHeight="1" x14ac:dyDescent="0.25">
      <c r="A376" s="49">
        <v>261</v>
      </c>
      <c r="B376" s="82" t="s">
        <v>452</v>
      </c>
      <c r="C376" s="80" t="s">
        <v>164</v>
      </c>
      <c r="D376" s="80">
        <v>0</v>
      </c>
      <c r="E376" s="80">
        <v>0</v>
      </c>
      <c r="F376" s="80">
        <v>0</v>
      </c>
      <c r="G376" s="80">
        <v>0</v>
      </c>
      <c r="H376" s="49">
        <v>0</v>
      </c>
      <c r="I376" s="80">
        <v>0</v>
      </c>
      <c r="J376" s="52"/>
      <c r="K376" s="11"/>
    </row>
    <row r="377" spans="1:11" ht="60" x14ac:dyDescent="0.25">
      <c r="A377" s="49">
        <v>262</v>
      </c>
      <c r="B377" s="81" t="s">
        <v>453</v>
      </c>
      <c r="C377" s="80" t="s">
        <v>164</v>
      </c>
      <c r="D377" s="80">
        <v>0</v>
      </c>
      <c r="E377" s="80">
        <v>0</v>
      </c>
      <c r="F377" s="80">
        <v>0</v>
      </c>
      <c r="G377" s="80">
        <v>0</v>
      </c>
      <c r="H377" s="49">
        <v>0</v>
      </c>
      <c r="I377" s="80">
        <v>0</v>
      </c>
      <c r="J377" s="52"/>
      <c r="K377" s="11"/>
    </row>
    <row r="378" spans="1:11" ht="110.25" customHeight="1" x14ac:dyDescent="0.25">
      <c r="A378" s="49">
        <v>263</v>
      </c>
      <c r="B378" s="83" t="s">
        <v>622</v>
      </c>
      <c r="C378" s="80" t="s">
        <v>164</v>
      </c>
      <c r="D378" s="80">
        <v>0</v>
      </c>
      <c r="E378" s="80">
        <v>0</v>
      </c>
      <c r="F378" s="80">
        <v>0</v>
      </c>
      <c r="G378" s="80">
        <v>0</v>
      </c>
      <c r="H378" s="49">
        <v>0</v>
      </c>
      <c r="I378" s="80">
        <v>0</v>
      </c>
      <c r="J378" s="52"/>
      <c r="K378" s="11"/>
    </row>
    <row r="379" spans="1:11" ht="110.25" x14ac:dyDescent="0.25">
      <c r="A379" s="49">
        <v>264</v>
      </c>
      <c r="B379" s="52" t="s">
        <v>248</v>
      </c>
      <c r="C379" s="49" t="s">
        <v>164</v>
      </c>
      <c r="D379" s="49">
        <v>1</v>
      </c>
      <c r="E379" s="49">
        <v>0</v>
      </c>
      <c r="F379" s="49">
        <v>0</v>
      </c>
      <c r="G379" s="49">
        <v>0</v>
      </c>
      <c r="H379" s="49">
        <v>0</v>
      </c>
      <c r="I379" s="49">
        <v>0</v>
      </c>
      <c r="J379" s="52"/>
      <c r="K379" s="11"/>
    </row>
    <row r="380" spans="1:11" ht="135" customHeight="1" x14ac:dyDescent="0.25">
      <c r="A380" s="49">
        <v>265</v>
      </c>
      <c r="B380" s="50" t="s">
        <v>623</v>
      </c>
      <c r="C380" s="49" t="s">
        <v>164</v>
      </c>
      <c r="D380" s="49">
        <v>0</v>
      </c>
      <c r="E380" s="49">
        <v>0</v>
      </c>
      <c r="F380" s="49">
        <v>0</v>
      </c>
      <c r="G380" s="49">
        <v>0</v>
      </c>
      <c r="H380" s="49">
        <v>0</v>
      </c>
      <c r="I380" s="49">
        <v>0</v>
      </c>
      <c r="J380" s="52"/>
      <c r="K380" s="11"/>
    </row>
    <row r="381" spans="1:11" ht="226.5" customHeight="1" x14ac:dyDescent="0.25">
      <c r="A381" s="49">
        <v>266</v>
      </c>
      <c r="B381" s="50" t="s">
        <v>624</v>
      </c>
      <c r="C381" s="49" t="s">
        <v>164</v>
      </c>
      <c r="D381" s="49">
        <v>0</v>
      </c>
      <c r="E381" s="49">
        <v>0</v>
      </c>
      <c r="F381" s="49">
        <v>0</v>
      </c>
      <c r="G381" s="49">
        <v>0</v>
      </c>
      <c r="H381" s="49">
        <v>0</v>
      </c>
      <c r="I381" s="49">
        <v>0</v>
      </c>
      <c r="J381" s="52"/>
      <c r="K381" s="11"/>
    </row>
    <row r="382" spans="1:11" ht="95.25" customHeight="1" x14ac:dyDescent="0.25">
      <c r="A382" s="49">
        <v>267</v>
      </c>
      <c r="B382" s="52" t="s">
        <v>625</v>
      </c>
      <c r="C382" s="49" t="s">
        <v>164</v>
      </c>
      <c r="D382" s="49">
        <v>0</v>
      </c>
      <c r="E382" s="49">
        <v>0</v>
      </c>
      <c r="F382" s="49">
        <v>0</v>
      </c>
      <c r="G382" s="49">
        <v>0</v>
      </c>
      <c r="H382" s="49">
        <v>0</v>
      </c>
      <c r="I382" s="49">
        <v>0</v>
      </c>
      <c r="J382" s="52"/>
      <c r="K382" s="11"/>
    </row>
    <row r="383" spans="1:11" ht="63" customHeight="1" x14ac:dyDescent="0.25">
      <c r="A383" s="49">
        <v>268</v>
      </c>
      <c r="B383" s="50" t="s">
        <v>626</v>
      </c>
      <c r="C383" s="49" t="s">
        <v>164</v>
      </c>
      <c r="D383" s="49">
        <v>0</v>
      </c>
      <c r="E383" s="49">
        <v>0</v>
      </c>
      <c r="F383" s="49">
        <v>0</v>
      </c>
      <c r="G383" s="49">
        <v>0</v>
      </c>
      <c r="H383" s="49">
        <v>0</v>
      </c>
      <c r="I383" s="49">
        <v>0</v>
      </c>
      <c r="J383" s="52"/>
      <c r="K383" s="11"/>
    </row>
    <row r="384" spans="1:11" ht="30.75" customHeight="1" x14ac:dyDescent="0.25">
      <c r="A384" s="276" t="s">
        <v>413</v>
      </c>
      <c r="B384" s="276"/>
      <c r="C384" s="276"/>
      <c r="D384" s="276"/>
      <c r="E384" s="276"/>
      <c r="F384" s="276"/>
      <c r="G384" s="276"/>
      <c r="H384" s="276"/>
      <c r="I384" s="276"/>
      <c r="J384" s="276"/>
      <c r="K384" s="11"/>
    </row>
    <row r="385" spans="1:11" ht="45" customHeight="1" x14ac:dyDescent="0.25">
      <c r="A385" s="49">
        <v>269</v>
      </c>
      <c r="B385" s="77" t="s">
        <v>454</v>
      </c>
      <c r="C385" s="49" t="s">
        <v>164</v>
      </c>
      <c r="D385" s="49">
        <v>3</v>
      </c>
      <c r="E385" s="49">
        <v>0</v>
      </c>
      <c r="F385" s="49">
        <v>0</v>
      </c>
      <c r="G385" s="49">
        <v>0</v>
      </c>
      <c r="H385" s="49">
        <v>0</v>
      </c>
      <c r="I385" s="49">
        <v>0</v>
      </c>
      <c r="J385" s="52"/>
      <c r="K385" s="11"/>
    </row>
    <row r="386" spans="1:11" ht="189" x14ac:dyDescent="0.25">
      <c r="A386" s="58">
        <v>270</v>
      </c>
      <c r="B386" s="78" t="s">
        <v>455</v>
      </c>
      <c r="C386" s="49" t="s">
        <v>249</v>
      </c>
      <c r="D386" s="84">
        <v>15028</v>
      </c>
      <c r="E386" s="49">
        <v>0</v>
      </c>
      <c r="F386" s="49">
        <v>0</v>
      </c>
      <c r="G386" s="49">
        <v>0</v>
      </c>
      <c r="H386" s="49">
        <v>0</v>
      </c>
      <c r="I386" s="49">
        <v>0</v>
      </c>
      <c r="J386" s="52"/>
      <c r="K386" s="11"/>
    </row>
    <row r="387" spans="1:11" ht="63" x14ac:dyDescent="0.25">
      <c r="A387" s="49">
        <v>271</v>
      </c>
      <c r="B387" s="52" t="s">
        <v>456</v>
      </c>
      <c r="C387" s="49" t="s">
        <v>164</v>
      </c>
      <c r="D387" s="49">
        <v>24</v>
      </c>
      <c r="E387" s="49">
        <v>0</v>
      </c>
      <c r="F387" s="49">
        <v>0</v>
      </c>
      <c r="G387" s="49">
        <v>0</v>
      </c>
      <c r="H387" s="49">
        <v>0</v>
      </c>
      <c r="I387" s="49">
        <v>0</v>
      </c>
      <c r="J387" s="52"/>
      <c r="K387" s="11"/>
    </row>
    <row r="388" spans="1:11" ht="141.75" x14ac:dyDescent="0.25">
      <c r="A388" s="58">
        <v>272</v>
      </c>
      <c r="B388" s="77" t="s">
        <v>457</v>
      </c>
      <c r="C388" s="49" t="s">
        <v>164</v>
      </c>
      <c r="D388" s="49">
        <v>1</v>
      </c>
      <c r="E388" s="49">
        <v>0</v>
      </c>
      <c r="F388" s="49">
        <v>0</v>
      </c>
      <c r="G388" s="49">
        <v>0</v>
      </c>
      <c r="H388" s="49">
        <v>0</v>
      </c>
      <c r="I388" s="49">
        <v>0</v>
      </c>
      <c r="J388" s="52"/>
      <c r="K388" s="11"/>
    </row>
    <row r="389" spans="1:11" ht="31.5" x14ac:dyDescent="0.25">
      <c r="A389" s="49">
        <v>273</v>
      </c>
      <c r="B389" s="77" t="s">
        <v>458</v>
      </c>
      <c r="C389" s="49" t="s">
        <v>164</v>
      </c>
      <c r="D389" s="49">
        <v>0</v>
      </c>
      <c r="E389" s="49">
        <v>0</v>
      </c>
      <c r="F389" s="49">
        <v>0</v>
      </c>
      <c r="G389" s="49">
        <v>0</v>
      </c>
      <c r="H389" s="49">
        <v>0</v>
      </c>
      <c r="I389" s="49">
        <v>0</v>
      </c>
      <c r="J389" s="52"/>
      <c r="K389" s="11"/>
    </row>
    <row r="390" spans="1:11" ht="47.25" x14ac:dyDescent="0.25">
      <c r="A390" s="58">
        <v>274</v>
      </c>
      <c r="B390" s="85" t="s">
        <v>459</v>
      </c>
      <c r="C390" s="49" t="s">
        <v>390</v>
      </c>
      <c r="D390" s="86" t="s">
        <v>460</v>
      </c>
      <c r="E390" s="49">
        <v>0</v>
      </c>
      <c r="F390" s="49">
        <v>0</v>
      </c>
      <c r="G390" s="49">
        <v>0</v>
      </c>
      <c r="H390" s="49">
        <v>0</v>
      </c>
      <c r="I390" s="49">
        <v>0</v>
      </c>
      <c r="J390" s="52"/>
      <c r="K390" s="11"/>
    </row>
    <row r="391" spans="1:11" ht="94.5" x14ac:dyDescent="0.25">
      <c r="A391" s="49">
        <v>275</v>
      </c>
      <c r="B391" s="87" t="s">
        <v>462</v>
      </c>
      <c r="C391" s="49" t="s">
        <v>390</v>
      </c>
      <c r="D391" s="86">
        <v>3287.356816</v>
      </c>
      <c r="E391" s="49">
        <v>0</v>
      </c>
      <c r="F391" s="49">
        <v>0</v>
      </c>
      <c r="G391" s="49">
        <v>0</v>
      </c>
      <c r="H391" s="49">
        <v>0</v>
      </c>
      <c r="I391" s="49">
        <v>0</v>
      </c>
      <c r="J391" s="52"/>
      <c r="K391" s="11"/>
    </row>
    <row r="392" spans="1:11" ht="94.5" x14ac:dyDescent="0.25">
      <c r="A392" s="58">
        <v>276</v>
      </c>
      <c r="B392" s="77" t="s">
        <v>461</v>
      </c>
      <c r="C392" s="49" t="s">
        <v>164</v>
      </c>
      <c r="D392" s="49">
        <v>3</v>
      </c>
      <c r="E392" s="49">
        <v>0</v>
      </c>
      <c r="F392" s="49">
        <v>0</v>
      </c>
      <c r="G392" s="49">
        <v>0</v>
      </c>
      <c r="H392" s="49">
        <v>0</v>
      </c>
      <c r="I392" s="49">
        <v>0</v>
      </c>
      <c r="J392" s="52"/>
      <c r="K392" s="11"/>
    </row>
    <row r="393" spans="1:11" ht="47.25" x14ac:dyDescent="0.25">
      <c r="A393" s="49">
        <v>277</v>
      </c>
      <c r="B393" s="77" t="s">
        <v>463</v>
      </c>
      <c r="C393" s="49" t="s">
        <v>390</v>
      </c>
      <c r="D393" s="49">
        <v>796.29700000000003</v>
      </c>
      <c r="E393" s="49">
        <v>0</v>
      </c>
      <c r="F393" s="49">
        <v>0</v>
      </c>
      <c r="G393" s="49">
        <v>0</v>
      </c>
      <c r="H393" s="49">
        <v>0</v>
      </c>
      <c r="I393" s="49">
        <v>0</v>
      </c>
      <c r="J393" s="52"/>
      <c r="K393" s="11"/>
    </row>
    <row r="394" spans="1:11" ht="63" x14ac:dyDescent="0.25">
      <c r="A394" s="58">
        <v>278</v>
      </c>
      <c r="B394" s="85" t="s">
        <v>464</v>
      </c>
      <c r="C394" s="49" t="s">
        <v>390</v>
      </c>
      <c r="D394" s="49">
        <v>0</v>
      </c>
      <c r="E394" s="49">
        <v>0</v>
      </c>
      <c r="F394" s="49">
        <v>0</v>
      </c>
      <c r="G394" s="49">
        <v>0</v>
      </c>
      <c r="H394" s="49">
        <v>0</v>
      </c>
      <c r="I394" s="49">
        <v>0</v>
      </c>
      <c r="J394" s="52"/>
      <c r="K394" s="11"/>
    </row>
    <row r="395" spans="1:11" ht="31.5" x14ac:dyDescent="0.25">
      <c r="A395" s="49">
        <v>279</v>
      </c>
      <c r="B395" s="87" t="s">
        <v>250</v>
      </c>
      <c r="C395" s="49" t="s">
        <v>164</v>
      </c>
      <c r="D395" s="49">
        <v>14</v>
      </c>
      <c r="E395" s="49">
        <v>0</v>
      </c>
      <c r="F395" s="49">
        <v>0</v>
      </c>
      <c r="G395" s="49">
        <v>0</v>
      </c>
      <c r="H395" s="49">
        <v>0</v>
      </c>
      <c r="I395" s="49">
        <v>0</v>
      </c>
      <c r="J395" s="52"/>
      <c r="K395" s="11"/>
    </row>
    <row r="396" spans="1:11" ht="31.5" x14ac:dyDescent="0.25">
      <c r="A396" s="58">
        <v>280</v>
      </c>
      <c r="B396" s="87" t="s">
        <v>251</v>
      </c>
      <c r="C396" s="49" t="s">
        <v>164</v>
      </c>
      <c r="D396" s="49">
        <v>17600</v>
      </c>
      <c r="E396" s="49">
        <v>0</v>
      </c>
      <c r="F396" s="49">
        <v>0</v>
      </c>
      <c r="G396" s="49">
        <v>0</v>
      </c>
      <c r="H396" s="49">
        <v>0</v>
      </c>
      <c r="I396" s="49">
        <v>0</v>
      </c>
      <c r="J396" s="52"/>
      <c r="K396" s="11"/>
    </row>
    <row r="397" spans="1:11" ht="78.75" x14ac:dyDescent="0.25">
      <c r="A397" s="49">
        <v>281</v>
      </c>
      <c r="B397" s="77" t="s">
        <v>252</v>
      </c>
      <c r="C397" s="49" t="s">
        <v>164</v>
      </c>
      <c r="D397" s="49">
        <v>0</v>
      </c>
      <c r="E397" s="49">
        <v>0</v>
      </c>
      <c r="F397" s="49">
        <v>0</v>
      </c>
      <c r="G397" s="49">
        <v>0</v>
      </c>
      <c r="H397" s="49">
        <v>0</v>
      </c>
      <c r="I397" s="49">
        <v>0</v>
      </c>
      <c r="J397" s="52"/>
      <c r="K397" s="11"/>
    </row>
    <row r="398" spans="1:11" ht="63" x14ac:dyDescent="0.25">
      <c r="A398" s="58">
        <v>282</v>
      </c>
      <c r="B398" s="77" t="s">
        <v>253</v>
      </c>
      <c r="C398" s="49" t="s">
        <v>164</v>
      </c>
      <c r="D398" s="49">
        <v>61</v>
      </c>
      <c r="E398" s="49">
        <v>0</v>
      </c>
      <c r="F398" s="49">
        <v>0</v>
      </c>
      <c r="G398" s="49">
        <v>24</v>
      </c>
      <c r="H398" s="49">
        <v>0</v>
      </c>
      <c r="I398" s="49">
        <v>49</v>
      </c>
      <c r="J398" s="52"/>
      <c r="K398" s="11"/>
    </row>
    <row r="399" spans="1:11" ht="99.75" customHeight="1" x14ac:dyDescent="0.25">
      <c r="A399" s="49">
        <v>283</v>
      </c>
      <c r="B399" s="78" t="s">
        <v>254</v>
      </c>
      <c r="C399" s="49" t="s">
        <v>164</v>
      </c>
      <c r="D399" s="49">
        <v>1</v>
      </c>
      <c r="E399" s="49">
        <v>0</v>
      </c>
      <c r="F399" s="49">
        <v>0</v>
      </c>
      <c r="G399" s="49">
        <v>0</v>
      </c>
      <c r="H399" s="49">
        <v>0</v>
      </c>
      <c r="I399" s="49">
        <v>0</v>
      </c>
      <c r="J399" s="52"/>
      <c r="K399" s="11"/>
    </row>
    <row r="400" spans="1:11" ht="84" customHeight="1" x14ac:dyDescent="0.25">
      <c r="A400" s="58">
        <v>284</v>
      </c>
      <c r="B400" s="78" t="s">
        <v>627</v>
      </c>
      <c r="C400" s="49" t="s">
        <v>164</v>
      </c>
      <c r="D400" s="49">
        <v>0</v>
      </c>
      <c r="E400" s="49">
        <v>0</v>
      </c>
      <c r="F400" s="49">
        <v>0</v>
      </c>
      <c r="G400" s="49">
        <v>0</v>
      </c>
      <c r="H400" s="49">
        <v>0</v>
      </c>
      <c r="I400" s="49">
        <v>0</v>
      </c>
      <c r="J400" s="52"/>
      <c r="K400" s="11"/>
    </row>
    <row r="401" spans="1:11" ht="48.75" customHeight="1" x14ac:dyDescent="0.25">
      <c r="A401" s="49">
        <v>285</v>
      </c>
      <c r="B401" s="88" t="s">
        <v>465</v>
      </c>
      <c r="C401" s="49" t="s">
        <v>164</v>
      </c>
      <c r="D401" s="49">
        <v>2</v>
      </c>
      <c r="E401" s="49">
        <v>0</v>
      </c>
      <c r="F401" s="49">
        <v>0</v>
      </c>
      <c r="G401" s="49">
        <v>0</v>
      </c>
      <c r="H401" s="49">
        <v>0</v>
      </c>
      <c r="I401" s="49">
        <v>0</v>
      </c>
      <c r="J401" s="52"/>
      <c r="K401" s="11"/>
    </row>
    <row r="402" spans="1:11" ht="99.75" customHeight="1" x14ac:dyDescent="0.25">
      <c r="A402" s="58">
        <v>286</v>
      </c>
      <c r="B402" s="78" t="s">
        <v>466</v>
      </c>
      <c r="C402" s="49" t="s">
        <v>164</v>
      </c>
      <c r="D402" s="49">
        <v>2</v>
      </c>
      <c r="E402" s="49">
        <v>0</v>
      </c>
      <c r="F402" s="49">
        <v>0</v>
      </c>
      <c r="G402" s="49">
        <v>0</v>
      </c>
      <c r="H402" s="49">
        <v>0</v>
      </c>
      <c r="I402" s="49">
        <v>0</v>
      </c>
      <c r="J402" s="52"/>
      <c r="K402" s="11"/>
    </row>
    <row r="403" spans="1:11" ht="31.5" x14ac:dyDescent="0.25">
      <c r="A403" s="58">
        <v>287</v>
      </c>
      <c r="B403" s="88" t="s">
        <v>467</v>
      </c>
      <c r="C403" s="49" t="s">
        <v>164</v>
      </c>
      <c r="D403" s="49">
        <v>134</v>
      </c>
      <c r="E403" s="49">
        <v>0</v>
      </c>
      <c r="F403" s="49">
        <v>0</v>
      </c>
      <c r="G403" s="49">
        <v>0</v>
      </c>
      <c r="H403" s="49">
        <v>0</v>
      </c>
      <c r="I403" s="49">
        <v>0</v>
      </c>
      <c r="J403" s="52"/>
      <c r="K403" s="11"/>
    </row>
    <row r="404" spans="1:11" ht="34.5" customHeight="1" x14ac:dyDescent="0.25">
      <c r="A404" s="277" t="s">
        <v>357</v>
      </c>
      <c r="B404" s="277"/>
      <c r="C404" s="277"/>
      <c r="D404" s="277"/>
      <c r="E404" s="277"/>
      <c r="F404" s="277"/>
      <c r="G404" s="277"/>
      <c r="H404" s="277"/>
      <c r="I404" s="277"/>
      <c r="J404" s="277"/>
      <c r="K404" s="11"/>
    </row>
    <row r="405" spans="1:11" ht="34.5" customHeight="1" x14ac:dyDescent="0.25">
      <c r="A405" s="267" t="s">
        <v>620</v>
      </c>
      <c r="B405" s="267"/>
      <c r="C405" s="267"/>
      <c r="D405" s="267"/>
      <c r="E405" s="267"/>
      <c r="F405" s="267"/>
      <c r="G405" s="267"/>
      <c r="H405" s="267"/>
      <c r="I405" s="267"/>
      <c r="J405" s="267"/>
      <c r="K405" s="11"/>
    </row>
    <row r="406" spans="1:11" ht="123" customHeight="1" x14ac:dyDescent="0.25">
      <c r="A406" s="49">
        <v>288</v>
      </c>
      <c r="B406" s="56" t="s">
        <v>621</v>
      </c>
      <c r="C406" s="49" t="s">
        <v>164</v>
      </c>
      <c r="D406" s="49">
        <v>1</v>
      </c>
      <c r="E406" s="49">
        <v>0</v>
      </c>
      <c r="F406" s="49">
        <v>0</v>
      </c>
      <c r="G406" s="49">
        <v>0</v>
      </c>
      <c r="H406" s="49">
        <v>0</v>
      </c>
      <c r="I406" s="49">
        <v>1</v>
      </c>
      <c r="J406" s="44"/>
      <c r="K406" s="11"/>
    </row>
    <row r="407" spans="1:11" ht="26.25" customHeight="1" x14ac:dyDescent="0.25">
      <c r="A407" s="267" t="s">
        <v>431</v>
      </c>
      <c r="B407" s="267"/>
      <c r="C407" s="267"/>
      <c r="D407" s="267"/>
      <c r="E407" s="267"/>
      <c r="F407" s="267"/>
      <c r="G407" s="267"/>
      <c r="H407" s="267"/>
      <c r="I407" s="267"/>
      <c r="J407" s="267"/>
      <c r="K407" s="11"/>
    </row>
    <row r="408" spans="1:11" ht="63" x14ac:dyDescent="0.25">
      <c r="A408" s="49">
        <v>289</v>
      </c>
      <c r="B408" s="52" t="s">
        <v>302</v>
      </c>
      <c r="C408" s="49" t="s">
        <v>164</v>
      </c>
      <c r="D408" s="49">
        <v>2</v>
      </c>
      <c r="E408" s="49">
        <v>0</v>
      </c>
      <c r="F408" s="49">
        <v>0</v>
      </c>
      <c r="G408" s="49">
        <v>0</v>
      </c>
      <c r="H408" s="49">
        <v>0</v>
      </c>
      <c r="I408" s="49">
        <v>2</v>
      </c>
      <c r="J408" s="52"/>
      <c r="K408" s="11"/>
    </row>
    <row r="409" spans="1:11" ht="94.5" x14ac:dyDescent="0.25">
      <c r="A409" s="49">
        <v>290</v>
      </c>
      <c r="B409" s="52" t="s">
        <v>303</v>
      </c>
      <c r="C409" s="49" t="s">
        <v>164</v>
      </c>
      <c r="D409" s="49">
        <v>0</v>
      </c>
      <c r="E409" s="49">
        <v>0</v>
      </c>
      <c r="F409" s="49">
        <v>0</v>
      </c>
      <c r="G409" s="49">
        <v>0</v>
      </c>
      <c r="H409" s="49">
        <v>0</v>
      </c>
      <c r="I409" s="49">
        <v>0</v>
      </c>
      <c r="J409" s="52"/>
      <c r="K409" s="11"/>
    </row>
    <row r="410" spans="1:11" ht="72" customHeight="1" x14ac:dyDescent="0.25">
      <c r="A410" s="49">
        <v>291</v>
      </c>
      <c r="B410" s="55" t="s">
        <v>513</v>
      </c>
      <c r="C410" s="49" t="s">
        <v>164</v>
      </c>
      <c r="D410" s="49">
        <v>1</v>
      </c>
      <c r="E410" s="49">
        <v>0</v>
      </c>
      <c r="F410" s="49">
        <v>0</v>
      </c>
      <c r="G410" s="49">
        <v>0</v>
      </c>
      <c r="H410" s="49">
        <v>0</v>
      </c>
      <c r="I410" s="49">
        <v>1</v>
      </c>
      <c r="J410" s="52"/>
      <c r="K410" s="11"/>
    </row>
    <row r="411" spans="1:11" ht="189.75" customHeight="1" x14ac:dyDescent="0.25">
      <c r="A411" s="49">
        <v>292</v>
      </c>
      <c r="B411" s="52" t="s">
        <v>522</v>
      </c>
      <c r="C411" s="49" t="s">
        <v>164</v>
      </c>
      <c r="D411" s="49">
        <v>1</v>
      </c>
      <c r="E411" s="49">
        <v>0</v>
      </c>
      <c r="F411" s="49">
        <v>0</v>
      </c>
      <c r="G411" s="49">
        <v>0</v>
      </c>
      <c r="H411" s="49">
        <v>0</v>
      </c>
      <c r="I411" s="49">
        <v>1</v>
      </c>
      <c r="J411" s="52"/>
      <c r="K411" s="11"/>
    </row>
    <row r="412" spans="1:11" ht="107.25" customHeight="1" x14ac:dyDescent="0.25">
      <c r="A412" s="49">
        <v>293</v>
      </c>
      <c r="B412" s="55" t="s">
        <v>213</v>
      </c>
      <c r="C412" s="49" t="s">
        <v>164</v>
      </c>
      <c r="D412" s="49">
        <v>1</v>
      </c>
      <c r="E412" s="49">
        <v>0</v>
      </c>
      <c r="F412" s="49">
        <v>0</v>
      </c>
      <c r="G412" s="49">
        <v>0</v>
      </c>
      <c r="H412" s="49">
        <v>0</v>
      </c>
      <c r="I412" s="49">
        <v>1</v>
      </c>
      <c r="J412" s="52"/>
      <c r="K412" s="11"/>
    </row>
    <row r="413" spans="1:11" ht="108" customHeight="1" x14ac:dyDescent="0.25">
      <c r="A413" s="49">
        <v>294</v>
      </c>
      <c r="B413" s="55" t="s">
        <v>628</v>
      </c>
      <c r="C413" s="49" t="s">
        <v>164</v>
      </c>
      <c r="D413" s="49">
        <v>1</v>
      </c>
      <c r="E413" s="49">
        <v>0</v>
      </c>
      <c r="F413" s="49">
        <v>0</v>
      </c>
      <c r="G413" s="49">
        <v>0</v>
      </c>
      <c r="H413" s="49">
        <v>0</v>
      </c>
      <c r="I413" s="49">
        <v>1</v>
      </c>
      <c r="J413" s="52"/>
      <c r="K413" s="11"/>
    </row>
    <row r="414" spans="1:11" ht="126" customHeight="1" x14ac:dyDescent="0.25">
      <c r="A414" s="49">
        <v>295</v>
      </c>
      <c r="B414" s="55" t="s">
        <v>328</v>
      </c>
      <c r="C414" s="49" t="s">
        <v>164</v>
      </c>
      <c r="D414" s="49">
        <v>1</v>
      </c>
      <c r="E414" s="49">
        <v>0</v>
      </c>
      <c r="F414" s="49">
        <v>0</v>
      </c>
      <c r="G414" s="49">
        <v>0</v>
      </c>
      <c r="H414" s="49">
        <v>0</v>
      </c>
      <c r="I414" s="49">
        <v>1</v>
      </c>
      <c r="J414" s="52"/>
      <c r="K414" s="11"/>
    </row>
    <row r="415" spans="1:11" ht="93" customHeight="1" x14ac:dyDescent="0.25">
      <c r="A415" s="49">
        <v>296</v>
      </c>
      <c r="B415" s="55" t="s">
        <v>629</v>
      </c>
      <c r="C415" s="49" t="s">
        <v>164</v>
      </c>
      <c r="D415" s="49">
        <v>1</v>
      </c>
      <c r="E415" s="49">
        <v>0</v>
      </c>
      <c r="F415" s="49">
        <v>0</v>
      </c>
      <c r="G415" s="49">
        <v>0</v>
      </c>
      <c r="H415" s="49">
        <v>0</v>
      </c>
      <c r="I415" s="49">
        <v>1</v>
      </c>
      <c r="J415" s="52"/>
      <c r="K415" s="11"/>
    </row>
    <row r="416" spans="1:11" ht="93" customHeight="1" x14ac:dyDescent="0.25">
      <c r="A416" s="49">
        <v>297</v>
      </c>
      <c r="B416" s="55" t="s">
        <v>514</v>
      </c>
      <c r="C416" s="49" t="s">
        <v>164</v>
      </c>
      <c r="D416" s="49">
        <v>1</v>
      </c>
      <c r="E416" s="49">
        <v>0</v>
      </c>
      <c r="F416" s="49">
        <v>0</v>
      </c>
      <c r="G416" s="49">
        <v>0</v>
      </c>
      <c r="H416" s="49">
        <v>0</v>
      </c>
      <c r="I416" s="49">
        <v>1</v>
      </c>
      <c r="J416" s="52"/>
      <c r="K416" s="11"/>
    </row>
    <row r="417" spans="1:11" ht="123" customHeight="1" x14ac:dyDescent="0.25">
      <c r="A417" s="49">
        <v>298</v>
      </c>
      <c r="B417" s="55" t="s">
        <v>630</v>
      </c>
      <c r="C417" s="49" t="s">
        <v>164</v>
      </c>
      <c r="D417" s="49">
        <v>1</v>
      </c>
      <c r="E417" s="49">
        <v>0</v>
      </c>
      <c r="F417" s="49">
        <v>0</v>
      </c>
      <c r="G417" s="49">
        <v>0</v>
      </c>
      <c r="H417" s="49">
        <v>0</v>
      </c>
      <c r="I417" s="49">
        <v>0</v>
      </c>
      <c r="J417" s="52"/>
      <c r="K417" s="11"/>
    </row>
    <row r="418" spans="1:11" ht="97.5" customHeight="1" x14ac:dyDescent="0.25">
      <c r="A418" s="49">
        <v>299</v>
      </c>
      <c r="B418" s="55" t="s">
        <v>305</v>
      </c>
      <c r="C418" s="49" t="s">
        <v>164</v>
      </c>
      <c r="D418" s="49">
        <v>1</v>
      </c>
      <c r="E418" s="49">
        <v>0</v>
      </c>
      <c r="F418" s="49">
        <v>0</v>
      </c>
      <c r="G418" s="49">
        <v>0</v>
      </c>
      <c r="H418" s="49">
        <v>0</v>
      </c>
      <c r="I418" s="49">
        <v>0</v>
      </c>
      <c r="J418" s="52"/>
      <c r="K418" s="11"/>
    </row>
    <row r="419" spans="1:11" ht="94.5" x14ac:dyDescent="0.25">
      <c r="A419" s="49">
        <v>300</v>
      </c>
      <c r="B419" s="52" t="s">
        <v>304</v>
      </c>
      <c r="C419" s="49" t="s">
        <v>164</v>
      </c>
      <c r="D419" s="49">
        <v>0</v>
      </c>
      <c r="E419" s="49">
        <v>0</v>
      </c>
      <c r="F419" s="49">
        <v>0</v>
      </c>
      <c r="G419" s="49">
        <v>0</v>
      </c>
      <c r="H419" s="49">
        <v>0</v>
      </c>
      <c r="I419" s="49">
        <v>0</v>
      </c>
      <c r="J419" s="52"/>
      <c r="K419" s="11"/>
    </row>
    <row r="420" spans="1:11" ht="41.25" customHeight="1" x14ac:dyDescent="0.25">
      <c r="A420" s="277" t="s">
        <v>358</v>
      </c>
      <c r="B420" s="277"/>
      <c r="C420" s="277"/>
      <c r="D420" s="277"/>
      <c r="E420" s="277"/>
      <c r="F420" s="277"/>
      <c r="G420" s="277"/>
      <c r="H420" s="277"/>
      <c r="I420" s="277"/>
      <c r="J420" s="277"/>
      <c r="K420" s="11"/>
    </row>
    <row r="421" spans="1:11" ht="42.75" customHeight="1" x14ac:dyDescent="0.25">
      <c r="A421" s="267" t="s">
        <v>404</v>
      </c>
      <c r="B421" s="267"/>
      <c r="C421" s="267"/>
      <c r="D421" s="267"/>
      <c r="E421" s="267"/>
      <c r="F421" s="267"/>
      <c r="G421" s="267"/>
      <c r="H421" s="267"/>
      <c r="I421" s="267"/>
      <c r="J421" s="267"/>
      <c r="K421" s="11"/>
    </row>
    <row r="422" spans="1:11" x14ac:dyDescent="0.25">
      <c r="A422" s="268" t="s">
        <v>327</v>
      </c>
      <c r="B422" s="268"/>
      <c r="C422" s="268"/>
      <c r="D422" s="268"/>
      <c r="E422" s="268"/>
      <c r="F422" s="268"/>
      <c r="G422" s="268"/>
      <c r="H422" s="268"/>
      <c r="I422" s="268"/>
      <c r="J422" s="268"/>
      <c r="K422" s="11"/>
    </row>
    <row r="423" spans="1:11" ht="42.75" customHeight="1" x14ac:dyDescent="0.25">
      <c r="A423" s="267" t="s">
        <v>405</v>
      </c>
      <c r="B423" s="267"/>
      <c r="C423" s="267"/>
      <c r="D423" s="267"/>
      <c r="E423" s="267"/>
      <c r="F423" s="267"/>
      <c r="G423" s="267"/>
      <c r="H423" s="267"/>
      <c r="I423" s="267"/>
      <c r="J423" s="267"/>
      <c r="K423" s="11"/>
    </row>
    <row r="424" spans="1:11" ht="16.5" customHeight="1" x14ac:dyDescent="0.25">
      <c r="A424" s="268" t="s">
        <v>327</v>
      </c>
      <c r="B424" s="268"/>
      <c r="C424" s="268"/>
      <c r="D424" s="268"/>
      <c r="E424" s="268"/>
      <c r="F424" s="268"/>
      <c r="G424" s="268"/>
      <c r="H424" s="268"/>
      <c r="I424" s="268"/>
      <c r="J424" s="268"/>
      <c r="K424" s="11"/>
    </row>
    <row r="425" spans="1:11" x14ac:dyDescent="0.25">
      <c r="G425" s="11"/>
      <c r="H425" s="11"/>
      <c r="I425" s="11"/>
      <c r="J425" s="11"/>
    </row>
    <row r="426" spans="1:11" x14ac:dyDescent="0.25">
      <c r="G426" s="11"/>
      <c r="H426" s="11"/>
      <c r="I426" s="11"/>
      <c r="J426" s="11"/>
    </row>
    <row r="427" spans="1:11" x14ac:dyDescent="0.25">
      <c r="G427" s="11"/>
      <c r="H427" s="11"/>
      <c r="I427" s="11"/>
      <c r="J427" s="11"/>
    </row>
    <row r="428" spans="1:11" x14ac:dyDescent="0.25">
      <c r="G428" s="11"/>
      <c r="H428" s="11"/>
      <c r="I428" s="11"/>
      <c r="J428" s="11"/>
    </row>
    <row r="429" spans="1:11" x14ac:dyDescent="0.25">
      <c r="G429" s="11"/>
      <c r="H429" s="11"/>
      <c r="I429" s="11"/>
      <c r="J429" s="11"/>
    </row>
    <row r="430" spans="1:11" x14ac:dyDescent="0.25">
      <c r="G430" s="11"/>
      <c r="H430" s="11"/>
      <c r="I430" s="11"/>
      <c r="J430" s="11"/>
    </row>
    <row r="431" spans="1:11" x14ac:dyDescent="0.25">
      <c r="G431" s="11"/>
      <c r="H431" s="11"/>
      <c r="I431" s="11"/>
      <c r="J431" s="11"/>
    </row>
    <row r="432" spans="1:11" x14ac:dyDescent="0.25">
      <c r="G432" s="11"/>
      <c r="H432" s="11"/>
      <c r="I432" s="11"/>
      <c r="J432" s="11"/>
    </row>
    <row r="433" spans="7:10" x14ac:dyDescent="0.25">
      <c r="G433" s="11"/>
      <c r="H433" s="11"/>
      <c r="I433" s="11"/>
      <c r="J433" s="11"/>
    </row>
    <row r="434" spans="7:10" x14ac:dyDescent="0.25">
      <c r="G434" s="11"/>
      <c r="H434" s="11"/>
      <c r="I434" s="11"/>
      <c r="J434" s="11"/>
    </row>
    <row r="435" spans="7:10" x14ac:dyDescent="0.25">
      <c r="G435" s="11"/>
      <c r="H435" s="11"/>
      <c r="I435" s="11"/>
      <c r="J435" s="11"/>
    </row>
    <row r="436" spans="7:10" x14ac:dyDescent="0.25">
      <c r="G436" s="11"/>
      <c r="H436" s="11"/>
      <c r="I436" s="11"/>
      <c r="J436" s="11"/>
    </row>
    <row r="437" spans="7:10" x14ac:dyDescent="0.25">
      <c r="G437" s="11"/>
      <c r="H437" s="11"/>
      <c r="I437" s="11"/>
      <c r="J437" s="11"/>
    </row>
    <row r="438" spans="7:10" x14ac:dyDescent="0.25">
      <c r="G438" s="11"/>
      <c r="H438" s="11"/>
      <c r="I438" s="11"/>
      <c r="J438" s="11"/>
    </row>
    <row r="439" spans="7:10" x14ac:dyDescent="0.25">
      <c r="G439" s="11"/>
      <c r="H439" s="11"/>
      <c r="I439" s="11"/>
      <c r="J439" s="11"/>
    </row>
    <row r="440" spans="7:10" x14ac:dyDescent="0.25">
      <c r="G440" s="11"/>
      <c r="H440" s="11"/>
      <c r="I440" s="11"/>
      <c r="J440" s="11"/>
    </row>
    <row r="441" spans="7:10" x14ac:dyDescent="0.25">
      <c r="G441" s="11"/>
      <c r="H441" s="11"/>
      <c r="I441" s="11"/>
      <c r="J441" s="11"/>
    </row>
    <row r="442" spans="7:10" x14ac:dyDescent="0.25">
      <c r="G442" s="11"/>
      <c r="H442" s="11"/>
      <c r="I442" s="11"/>
      <c r="J442" s="11"/>
    </row>
    <row r="443" spans="7:10" x14ac:dyDescent="0.25">
      <c r="G443" s="11"/>
      <c r="H443" s="11"/>
      <c r="I443" s="11"/>
      <c r="J443" s="11"/>
    </row>
    <row r="444" spans="7:10" x14ac:dyDescent="0.25">
      <c r="G444" s="11"/>
      <c r="H444" s="11"/>
      <c r="I444" s="11"/>
      <c r="J444" s="11"/>
    </row>
    <row r="445" spans="7:10" x14ac:dyDescent="0.25">
      <c r="G445" s="11"/>
      <c r="H445" s="11"/>
      <c r="I445" s="11"/>
      <c r="J445" s="11"/>
    </row>
    <row r="446" spans="7:10" x14ac:dyDescent="0.25">
      <c r="G446" s="11"/>
      <c r="H446" s="11"/>
      <c r="I446" s="11"/>
      <c r="J446" s="11"/>
    </row>
    <row r="447" spans="7:10" x14ac:dyDescent="0.25">
      <c r="G447" s="11"/>
      <c r="H447" s="11"/>
      <c r="I447" s="11"/>
      <c r="J447" s="11"/>
    </row>
    <row r="448" spans="7:10" x14ac:dyDescent="0.25">
      <c r="G448" s="11"/>
      <c r="H448" s="11"/>
      <c r="I448" s="11"/>
      <c r="J448" s="11"/>
    </row>
    <row r="449" spans="7:10" x14ac:dyDescent="0.25">
      <c r="G449" s="11"/>
      <c r="H449" s="11"/>
      <c r="I449" s="11"/>
      <c r="J449" s="11"/>
    </row>
    <row r="450" spans="7:10" x14ac:dyDescent="0.25">
      <c r="G450" s="11"/>
      <c r="H450" s="11"/>
      <c r="I450" s="11"/>
      <c r="J450" s="11"/>
    </row>
    <row r="451" spans="7:10" x14ac:dyDescent="0.25">
      <c r="G451" s="11"/>
      <c r="H451" s="11"/>
      <c r="I451" s="11"/>
      <c r="J451" s="11"/>
    </row>
    <row r="452" spans="7:10" x14ac:dyDescent="0.25">
      <c r="G452" s="11"/>
      <c r="H452" s="11"/>
      <c r="I452" s="11"/>
      <c r="J452" s="11"/>
    </row>
    <row r="453" spans="7:10" x14ac:dyDescent="0.25">
      <c r="G453" s="11"/>
      <c r="H453" s="11"/>
      <c r="I453" s="11"/>
      <c r="J453" s="11"/>
    </row>
    <row r="454" spans="7:10" x14ac:dyDescent="0.25">
      <c r="G454" s="11"/>
      <c r="H454" s="11"/>
      <c r="I454" s="11"/>
      <c r="J454" s="11"/>
    </row>
    <row r="455" spans="7:10" x14ac:dyDescent="0.25">
      <c r="G455" s="11"/>
      <c r="H455" s="11"/>
      <c r="I455" s="11"/>
      <c r="J455" s="11"/>
    </row>
    <row r="456" spans="7:10" x14ac:dyDescent="0.25">
      <c r="G456" s="11"/>
      <c r="H456" s="11"/>
      <c r="I456" s="11"/>
      <c r="J456" s="11"/>
    </row>
    <row r="457" spans="7:10" x14ac:dyDescent="0.25">
      <c r="G457" s="11"/>
      <c r="H457" s="11"/>
      <c r="I457" s="11"/>
      <c r="J457" s="11"/>
    </row>
    <row r="458" spans="7:10" x14ac:dyDescent="0.25">
      <c r="G458" s="11"/>
      <c r="H458" s="11"/>
      <c r="I458" s="11"/>
      <c r="J458" s="11"/>
    </row>
    <row r="459" spans="7:10" x14ac:dyDescent="0.25">
      <c r="G459" s="11"/>
      <c r="H459" s="11"/>
      <c r="I459" s="11"/>
      <c r="J459" s="11"/>
    </row>
    <row r="460" spans="7:10" x14ac:dyDescent="0.25">
      <c r="G460" s="11"/>
      <c r="H460" s="11"/>
      <c r="I460" s="11"/>
      <c r="J460" s="11"/>
    </row>
    <row r="461" spans="7:10" x14ac:dyDescent="0.25">
      <c r="G461" s="11"/>
      <c r="H461" s="11"/>
      <c r="I461" s="11"/>
      <c r="J461" s="11"/>
    </row>
    <row r="462" spans="7:10" x14ac:dyDescent="0.25">
      <c r="G462" s="11"/>
      <c r="H462" s="11"/>
      <c r="I462" s="11"/>
      <c r="J462" s="11"/>
    </row>
    <row r="463" spans="7:10" x14ac:dyDescent="0.25">
      <c r="G463" s="11"/>
      <c r="H463" s="11"/>
      <c r="I463" s="11"/>
      <c r="J463" s="11"/>
    </row>
    <row r="464" spans="7:10" x14ac:dyDescent="0.25">
      <c r="G464" s="11"/>
      <c r="H464" s="11"/>
      <c r="I464" s="11"/>
      <c r="J464" s="11"/>
    </row>
    <row r="465" spans="7:10" x14ac:dyDescent="0.25">
      <c r="G465" s="11"/>
      <c r="H465" s="11"/>
      <c r="I465" s="11"/>
      <c r="J465" s="11"/>
    </row>
    <row r="466" spans="7:10" x14ac:dyDescent="0.25">
      <c r="G466" s="11"/>
      <c r="H466" s="11"/>
      <c r="I466" s="11"/>
      <c r="J466" s="11"/>
    </row>
    <row r="467" spans="7:10" x14ac:dyDescent="0.25">
      <c r="G467" s="11"/>
      <c r="H467" s="11"/>
      <c r="I467" s="11"/>
      <c r="J467" s="11"/>
    </row>
    <row r="468" spans="7:10" x14ac:dyDescent="0.25">
      <c r="G468" s="11"/>
      <c r="H468" s="11"/>
      <c r="I468" s="11"/>
      <c r="J468" s="11"/>
    </row>
    <row r="469" spans="7:10" x14ac:dyDescent="0.25">
      <c r="G469" s="11"/>
      <c r="H469" s="11"/>
      <c r="I469" s="11"/>
      <c r="J469" s="11"/>
    </row>
    <row r="470" spans="7:10" x14ac:dyDescent="0.25">
      <c r="G470" s="11"/>
      <c r="H470" s="11"/>
      <c r="I470" s="11"/>
      <c r="J470" s="11"/>
    </row>
    <row r="471" spans="7:10" x14ac:dyDescent="0.25">
      <c r="G471" s="11"/>
      <c r="H471" s="11"/>
      <c r="I471" s="11"/>
      <c r="J471" s="11"/>
    </row>
    <row r="472" spans="7:10" x14ac:dyDescent="0.25">
      <c r="G472" s="11"/>
      <c r="H472" s="11"/>
      <c r="I472" s="11"/>
      <c r="J472" s="11"/>
    </row>
    <row r="473" spans="7:10" x14ac:dyDescent="0.25">
      <c r="G473" s="11"/>
      <c r="H473" s="11"/>
      <c r="I473" s="11"/>
      <c r="J473" s="11"/>
    </row>
    <row r="474" spans="7:10" x14ac:dyDescent="0.25">
      <c r="G474" s="11"/>
      <c r="H474" s="11"/>
      <c r="I474" s="11"/>
      <c r="J474" s="11"/>
    </row>
    <row r="475" spans="7:10" x14ac:dyDescent="0.25">
      <c r="G475" s="11"/>
      <c r="H475" s="11"/>
      <c r="I475" s="11"/>
      <c r="J475" s="11"/>
    </row>
    <row r="476" spans="7:10" x14ac:dyDescent="0.25">
      <c r="G476" s="11"/>
      <c r="H476" s="11"/>
      <c r="I476" s="11"/>
      <c r="J476" s="11"/>
    </row>
    <row r="477" spans="7:10" x14ac:dyDescent="0.25">
      <c r="G477" s="11"/>
      <c r="H477" s="11"/>
      <c r="I477" s="11"/>
      <c r="J477" s="11"/>
    </row>
    <row r="478" spans="7:10" x14ac:dyDescent="0.25">
      <c r="G478" s="11"/>
      <c r="H478" s="11"/>
      <c r="I478" s="11"/>
      <c r="J478" s="11"/>
    </row>
    <row r="479" spans="7:10" x14ac:dyDescent="0.25">
      <c r="G479" s="11"/>
      <c r="H479" s="11"/>
      <c r="I479" s="11"/>
      <c r="J479" s="11"/>
    </row>
    <row r="480" spans="7:10" x14ac:dyDescent="0.25">
      <c r="G480" s="11"/>
      <c r="H480" s="11"/>
      <c r="I480" s="11"/>
      <c r="J480" s="11"/>
    </row>
    <row r="481" spans="7:10" x14ac:dyDescent="0.25">
      <c r="G481" s="11"/>
      <c r="H481" s="11"/>
      <c r="I481" s="11"/>
      <c r="J481" s="11"/>
    </row>
    <row r="482" spans="7:10" x14ac:dyDescent="0.25">
      <c r="G482" s="11"/>
      <c r="H482" s="11"/>
      <c r="I482" s="11"/>
      <c r="J482" s="11"/>
    </row>
    <row r="483" spans="7:10" x14ac:dyDescent="0.25">
      <c r="G483" s="11"/>
      <c r="H483" s="11"/>
      <c r="I483" s="11"/>
      <c r="J483" s="11"/>
    </row>
    <row r="484" spans="7:10" x14ac:dyDescent="0.25">
      <c r="G484" s="11"/>
      <c r="H484" s="11"/>
      <c r="I484" s="11"/>
      <c r="J484" s="11"/>
    </row>
    <row r="485" spans="7:10" x14ac:dyDescent="0.25">
      <c r="G485" s="11"/>
      <c r="H485" s="11"/>
      <c r="I485" s="11"/>
      <c r="J485" s="11"/>
    </row>
    <row r="486" spans="7:10" x14ac:dyDescent="0.25">
      <c r="G486" s="11"/>
      <c r="H486" s="11"/>
      <c r="I486" s="11"/>
      <c r="J486" s="11"/>
    </row>
    <row r="487" spans="7:10" x14ac:dyDescent="0.25">
      <c r="G487" s="11"/>
      <c r="H487" s="11"/>
      <c r="I487" s="11"/>
      <c r="J487" s="11"/>
    </row>
    <row r="488" spans="7:10" x14ac:dyDescent="0.25">
      <c r="G488" s="11"/>
      <c r="H488" s="11"/>
      <c r="I488" s="11"/>
      <c r="J488" s="11"/>
    </row>
    <row r="489" spans="7:10" x14ac:dyDescent="0.25">
      <c r="G489" s="11"/>
      <c r="H489" s="11"/>
      <c r="I489" s="11"/>
      <c r="J489" s="11"/>
    </row>
    <row r="490" spans="7:10" x14ac:dyDescent="0.25">
      <c r="G490" s="11"/>
      <c r="H490" s="11"/>
      <c r="I490" s="11"/>
      <c r="J490" s="11"/>
    </row>
    <row r="491" spans="7:10" x14ac:dyDescent="0.25">
      <c r="G491" s="11"/>
      <c r="H491" s="11"/>
      <c r="I491" s="11"/>
      <c r="J491" s="11"/>
    </row>
    <row r="492" spans="7:10" x14ac:dyDescent="0.25">
      <c r="G492" s="11"/>
      <c r="H492" s="11"/>
      <c r="I492" s="11"/>
      <c r="J492" s="11"/>
    </row>
    <row r="493" spans="7:10" x14ac:dyDescent="0.25">
      <c r="G493" s="11"/>
      <c r="H493" s="11"/>
      <c r="I493" s="11"/>
      <c r="J493" s="11"/>
    </row>
    <row r="494" spans="7:10" x14ac:dyDescent="0.25">
      <c r="G494" s="11"/>
      <c r="H494" s="11"/>
      <c r="I494" s="11"/>
      <c r="J494" s="11"/>
    </row>
    <row r="495" spans="7:10" x14ac:dyDescent="0.25">
      <c r="G495" s="11"/>
      <c r="H495" s="11"/>
      <c r="I495" s="11"/>
      <c r="J495" s="11"/>
    </row>
    <row r="496" spans="7:10" x14ac:dyDescent="0.25">
      <c r="G496" s="11"/>
      <c r="H496" s="11"/>
      <c r="I496" s="11"/>
      <c r="J496" s="11"/>
    </row>
    <row r="497" spans="7:10" x14ac:dyDescent="0.25">
      <c r="G497" s="11"/>
      <c r="H497" s="11"/>
      <c r="I497" s="11"/>
      <c r="J497" s="11"/>
    </row>
    <row r="498" spans="7:10" x14ac:dyDescent="0.25">
      <c r="G498" s="11"/>
      <c r="H498" s="11"/>
      <c r="I498" s="11"/>
      <c r="J498" s="11"/>
    </row>
    <row r="499" spans="7:10" x14ac:dyDescent="0.25">
      <c r="G499" s="11"/>
      <c r="H499" s="11"/>
      <c r="I499" s="11"/>
      <c r="J499" s="11"/>
    </row>
    <row r="500" spans="7:10" x14ac:dyDescent="0.25">
      <c r="G500" s="11"/>
      <c r="H500" s="11"/>
      <c r="I500" s="11"/>
      <c r="J500" s="11"/>
    </row>
    <row r="501" spans="7:10" x14ac:dyDescent="0.25">
      <c r="G501" s="11"/>
      <c r="H501" s="11"/>
      <c r="I501" s="11"/>
      <c r="J501" s="11"/>
    </row>
    <row r="502" spans="7:10" x14ac:dyDescent="0.25">
      <c r="G502" s="11"/>
      <c r="H502" s="11"/>
      <c r="I502" s="11"/>
      <c r="J502" s="11"/>
    </row>
    <row r="503" spans="7:10" x14ac:dyDescent="0.25">
      <c r="G503" s="11"/>
      <c r="H503" s="11"/>
      <c r="I503" s="11"/>
      <c r="J503" s="11"/>
    </row>
    <row r="504" spans="7:10" x14ac:dyDescent="0.25">
      <c r="G504" s="11"/>
      <c r="H504" s="11"/>
      <c r="I504" s="11"/>
      <c r="J504" s="11"/>
    </row>
    <row r="505" spans="7:10" x14ac:dyDescent="0.25">
      <c r="G505" s="11"/>
      <c r="H505" s="11"/>
      <c r="I505" s="11"/>
      <c r="J505" s="11"/>
    </row>
    <row r="506" spans="7:10" x14ac:dyDescent="0.25">
      <c r="G506" s="11"/>
      <c r="H506" s="11"/>
      <c r="I506" s="11"/>
      <c r="J506" s="11"/>
    </row>
    <row r="507" spans="7:10" x14ac:dyDescent="0.25">
      <c r="G507" s="11"/>
      <c r="H507" s="11"/>
      <c r="I507" s="11"/>
      <c r="J507" s="11"/>
    </row>
    <row r="508" spans="7:10" x14ac:dyDescent="0.25">
      <c r="G508" s="11"/>
      <c r="H508" s="11"/>
      <c r="I508" s="11"/>
      <c r="J508" s="11"/>
    </row>
    <row r="509" spans="7:10" x14ac:dyDescent="0.25">
      <c r="G509" s="11"/>
      <c r="H509" s="11"/>
      <c r="I509" s="11"/>
      <c r="J509" s="11"/>
    </row>
    <row r="510" spans="7:10" x14ac:dyDescent="0.25">
      <c r="G510" s="11"/>
      <c r="H510" s="11"/>
      <c r="I510" s="11"/>
      <c r="J510" s="11"/>
    </row>
    <row r="511" spans="7:10" x14ac:dyDescent="0.25">
      <c r="G511" s="11"/>
      <c r="H511" s="11"/>
      <c r="I511" s="11"/>
      <c r="J511" s="11"/>
    </row>
    <row r="512" spans="7:10" x14ac:dyDescent="0.25">
      <c r="G512" s="11"/>
      <c r="H512" s="11"/>
      <c r="I512" s="11"/>
      <c r="J512" s="11"/>
    </row>
    <row r="513" spans="7:10" x14ac:dyDescent="0.25">
      <c r="G513" s="11"/>
      <c r="H513" s="11"/>
      <c r="I513" s="11"/>
      <c r="J513" s="11"/>
    </row>
    <row r="514" spans="7:10" x14ac:dyDescent="0.25">
      <c r="G514" s="11"/>
      <c r="H514" s="11"/>
      <c r="I514" s="11"/>
      <c r="J514" s="11"/>
    </row>
    <row r="515" spans="7:10" x14ac:dyDescent="0.25">
      <c r="G515" s="11"/>
      <c r="H515" s="11"/>
      <c r="I515" s="11"/>
      <c r="J515" s="11"/>
    </row>
    <row r="516" spans="7:10" x14ac:dyDescent="0.25">
      <c r="G516" s="11"/>
      <c r="H516" s="11"/>
      <c r="I516" s="11"/>
      <c r="J516" s="11"/>
    </row>
    <row r="517" spans="7:10" x14ac:dyDescent="0.25">
      <c r="G517" s="11"/>
      <c r="H517" s="11"/>
      <c r="I517" s="11"/>
      <c r="J517" s="11"/>
    </row>
    <row r="518" spans="7:10" x14ac:dyDescent="0.25">
      <c r="G518" s="11"/>
      <c r="H518" s="11"/>
      <c r="I518" s="11"/>
      <c r="J518" s="11"/>
    </row>
    <row r="519" spans="7:10" x14ac:dyDescent="0.25">
      <c r="G519" s="11"/>
      <c r="H519" s="11"/>
      <c r="I519" s="11"/>
      <c r="J519" s="11"/>
    </row>
    <row r="520" spans="7:10" x14ac:dyDescent="0.25">
      <c r="G520" s="11"/>
      <c r="H520" s="11"/>
      <c r="I520" s="11"/>
      <c r="J520" s="11"/>
    </row>
    <row r="521" spans="7:10" x14ac:dyDescent="0.25">
      <c r="G521" s="11"/>
      <c r="H521" s="11"/>
      <c r="I521" s="11"/>
      <c r="J521" s="11"/>
    </row>
    <row r="522" spans="7:10" x14ac:dyDescent="0.25">
      <c r="G522" s="11"/>
      <c r="H522" s="11"/>
      <c r="I522" s="11"/>
      <c r="J522" s="11"/>
    </row>
    <row r="523" spans="7:10" x14ac:dyDescent="0.25">
      <c r="G523" s="11"/>
      <c r="H523" s="11"/>
      <c r="I523" s="11"/>
      <c r="J523" s="11"/>
    </row>
    <row r="524" spans="7:10" x14ac:dyDescent="0.25">
      <c r="G524" s="11"/>
      <c r="H524" s="11"/>
      <c r="I524" s="11"/>
      <c r="J524" s="11"/>
    </row>
    <row r="525" spans="7:10" x14ac:dyDescent="0.25">
      <c r="G525" s="11"/>
      <c r="H525" s="11"/>
      <c r="I525" s="11"/>
      <c r="J525" s="11"/>
    </row>
    <row r="526" spans="7:10" x14ac:dyDescent="0.25">
      <c r="G526" s="11"/>
      <c r="H526" s="11"/>
      <c r="I526" s="11"/>
      <c r="J526" s="11"/>
    </row>
    <row r="527" spans="7:10" x14ac:dyDescent="0.25">
      <c r="G527" s="11"/>
      <c r="H527" s="11"/>
      <c r="I527" s="11"/>
      <c r="J527" s="11"/>
    </row>
    <row r="528" spans="7:10" x14ac:dyDescent="0.25">
      <c r="G528" s="11"/>
      <c r="H528" s="11"/>
      <c r="I528" s="11"/>
      <c r="J528" s="11"/>
    </row>
    <row r="529" spans="7:10" x14ac:dyDescent="0.25">
      <c r="G529" s="11"/>
      <c r="H529" s="11"/>
      <c r="I529" s="11"/>
      <c r="J529" s="11"/>
    </row>
    <row r="530" spans="7:10" x14ac:dyDescent="0.25">
      <c r="G530" s="11"/>
      <c r="H530" s="11"/>
      <c r="I530" s="11"/>
      <c r="J530" s="11"/>
    </row>
    <row r="531" spans="7:10" x14ac:dyDescent="0.25">
      <c r="G531" s="11"/>
      <c r="H531" s="11"/>
      <c r="I531" s="11"/>
      <c r="J531" s="11"/>
    </row>
    <row r="532" spans="7:10" x14ac:dyDescent="0.25">
      <c r="G532" s="11"/>
      <c r="H532" s="11"/>
      <c r="I532" s="11"/>
      <c r="J532" s="11"/>
    </row>
    <row r="533" spans="7:10" x14ac:dyDescent="0.25">
      <c r="G533" s="11"/>
      <c r="H533" s="11"/>
      <c r="I533" s="11"/>
      <c r="J533" s="11"/>
    </row>
    <row r="534" spans="7:10" x14ac:dyDescent="0.25">
      <c r="G534" s="11"/>
      <c r="H534" s="11"/>
      <c r="I534" s="11"/>
      <c r="J534" s="11"/>
    </row>
    <row r="535" spans="7:10" x14ac:dyDescent="0.25">
      <c r="G535" s="11"/>
      <c r="H535" s="11"/>
      <c r="I535" s="11"/>
      <c r="J535" s="11"/>
    </row>
    <row r="536" spans="7:10" x14ac:dyDescent="0.25">
      <c r="G536" s="11"/>
      <c r="H536" s="11"/>
      <c r="I536" s="11"/>
      <c r="J536" s="11"/>
    </row>
    <row r="537" spans="7:10" x14ac:dyDescent="0.25">
      <c r="G537" s="11"/>
      <c r="H537" s="11"/>
      <c r="I537" s="11"/>
      <c r="J537" s="11"/>
    </row>
    <row r="538" spans="7:10" x14ac:dyDescent="0.25">
      <c r="G538" s="11"/>
      <c r="H538" s="11"/>
      <c r="I538" s="11"/>
      <c r="J538" s="11"/>
    </row>
    <row r="539" spans="7:10" x14ac:dyDescent="0.25">
      <c r="G539" s="11"/>
      <c r="H539" s="11"/>
      <c r="I539" s="11"/>
      <c r="J539" s="11"/>
    </row>
    <row r="540" spans="7:10" x14ac:dyDescent="0.25">
      <c r="G540" s="11"/>
      <c r="H540" s="11"/>
      <c r="I540" s="11"/>
      <c r="J540" s="11"/>
    </row>
    <row r="541" spans="7:10" x14ac:dyDescent="0.25">
      <c r="G541" s="11"/>
      <c r="H541" s="11"/>
      <c r="I541" s="11"/>
      <c r="J541" s="11"/>
    </row>
    <row r="542" spans="7:10" x14ac:dyDescent="0.25">
      <c r="G542" s="11"/>
      <c r="H542" s="11"/>
      <c r="I542" s="11"/>
      <c r="J542" s="11"/>
    </row>
    <row r="543" spans="7:10" x14ac:dyDescent="0.25">
      <c r="G543" s="11"/>
      <c r="H543" s="11"/>
      <c r="I543" s="11"/>
      <c r="J543" s="11"/>
    </row>
    <row r="544" spans="7:10" x14ac:dyDescent="0.25">
      <c r="G544" s="11"/>
      <c r="H544" s="11"/>
      <c r="I544" s="11"/>
      <c r="J544" s="11"/>
    </row>
    <row r="545" spans="7:10" x14ac:dyDescent="0.25">
      <c r="G545" s="11"/>
      <c r="H545" s="11"/>
      <c r="I545" s="11"/>
      <c r="J545" s="11"/>
    </row>
    <row r="546" spans="7:10" x14ac:dyDescent="0.25">
      <c r="G546" s="11"/>
      <c r="H546" s="11"/>
      <c r="I546" s="11"/>
      <c r="J546" s="11"/>
    </row>
    <row r="547" spans="7:10" x14ac:dyDescent="0.25">
      <c r="G547" s="11"/>
      <c r="H547" s="11"/>
      <c r="I547" s="11"/>
      <c r="J547" s="11"/>
    </row>
    <row r="548" spans="7:10" x14ac:dyDescent="0.25">
      <c r="G548" s="11"/>
      <c r="H548" s="11"/>
      <c r="I548" s="11"/>
      <c r="J548" s="11"/>
    </row>
    <row r="549" spans="7:10" x14ac:dyDescent="0.25">
      <c r="G549" s="11"/>
      <c r="H549" s="11"/>
      <c r="I549" s="11"/>
      <c r="J549" s="11"/>
    </row>
    <row r="550" spans="7:10" x14ac:dyDescent="0.25">
      <c r="G550" s="11"/>
      <c r="H550" s="11"/>
      <c r="I550" s="11"/>
      <c r="J550" s="11"/>
    </row>
    <row r="551" spans="7:10" x14ac:dyDescent="0.25">
      <c r="G551" s="11"/>
      <c r="H551" s="11"/>
      <c r="I551" s="11"/>
      <c r="J551" s="11"/>
    </row>
    <row r="552" spans="7:10" x14ac:dyDescent="0.25">
      <c r="G552" s="11"/>
      <c r="H552" s="11"/>
      <c r="I552" s="11"/>
      <c r="J552" s="11"/>
    </row>
    <row r="553" spans="7:10" x14ac:dyDescent="0.25">
      <c r="G553" s="11"/>
      <c r="H553" s="11"/>
      <c r="I553" s="11"/>
      <c r="J553" s="11"/>
    </row>
    <row r="554" spans="7:10" x14ac:dyDescent="0.25">
      <c r="G554" s="11"/>
      <c r="H554" s="11"/>
      <c r="I554" s="11"/>
      <c r="J554" s="11"/>
    </row>
    <row r="555" spans="7:10" x14ac:dyDescent="0.25">
      <c r="G555" s="11"/>
      <c r="H555" s="11"/>
      <c r="I555" s="11"/>
      <c r="J555" s="11"/>
    </row>
    <row r="556" spans="7:10" x14ac:dyDescent="0.25">
      <c r="G556" s="11"/>
      <c r="H556" s="11"/>
      <c r="I556" s="11"/>
      <c r="J556" s="11"/>
    </row>
    <row r="557" spans="7:10" x14ac:dyDescent="0.25">
      <c r="G557" s="11"/>
      <c r="H557" s="11"/>
      <c r="I557" s="11"/>
      <c r="J557" s="11"/>
    </row>
    <row r="558" spans="7:10" x14ac:dyDescent="0.25">
      <c r="G558" s="11"/>
      <c r="H558" s="11"/>
      <c r="I558" s="11"/>
      <c r="J558" s="11"/>
    </row>
    <row r="559" spans="7:10" x14ac:dyDescent="0.25">
      <c r="G559" s="11"/>
      <c r="H559" s="11"/>
      <c r="I559" s="11"/>
      <c r="J559" s="11"/>
    </row>
    <row r="560" spans="7:10" x14ac:dyDescent="0.25">
      <c r="G560" s="11"/>
      <c r="H560" s="11"/>
      <c r="I560" s="11"/>
      <c r="J560" s="11"/>
    </row>
    <row r="561" spans="7:10" x14ac:dyDescent="0.25">
      <c r="G561" s="11"/>
      <c r="H561" s="11"/>
      <c r="I561" s="11"/>
      <c r="J561" s="11"/>
    </row>
    <row r="562" spans="7:10" x14ac:dyDescent="0.25">
      <c r="G562" s="11"/>
      <c r="H562" s="11"/>
      <c r="I562" s="11"/>
      <c r="J562" s="11"/>
    </row>
    <row r="563" spans="7:10" x14ac:dyDescent="0.25">
      <c r="G563" s="11"/>
      <c r="H563" s="11"/>
      <c r="I563" s="11"/>
      <c r="J563" s="11"/>
    </row>
    <row r="564" spans="7:10" x14ac:dyDescent="0.25">
      <c r="G564" s="11"/>
      <c r="H564" s="11"/>
      <c r="I564" s="11"/>
      <c r="J564" s="11"/>
    </row>
    <row r="565" spans="7:10" x14ac:dyDescent="0.25">
      <c r="G565" s="11"/>
      <c r="H565" s="11"/>
      <c r="I565" s="11"/>
      <c r="J565" s="11"/>
    </row>
    <row r="566" spans="7:10" x14ac:dyDescent="0.25">
      <c r="G566" s="11"/>
      <c r="H566" s="11"/>
      <c r="I566" s="11"/>
      <c r="J566" s="11"/>
    </row>
    <row r="567" spans="7:10" x14ac:dyDescent="0.25">
      <c r="G567" s="11"/>
      <c r="H567" s="11"/>
      <c r="I567" s="11"/>
      <c r="J567" s="11"/>
    </row>
    <row r="568" spans="7:10" x14ac:dyDescent="0.25">
      <c r="G568" s="11"/>
      <c r="H568" s="11"/>
      <c r="I568" s="11"/>
      <c r="J568" s="11"/>
    </row>
    <row r="569" spans="7:10" x14ac:dyDescent="0.25">
      <c r="G569" s="11"/>
      <c r="H569" s="11"/>
      <c r="I569" s="11"/>
      <c r="J569" s="11"/>
    </row>
    <row r="570" spans="7:10" x14ac:dyDescent="0.25">
      <c r="G570" s="11"/>
      <c r="H570" s="11"/>
      <c r="I570" s="11"/>
      <c r="J570" s="11"/>
    </row>
    <row r="571" spans="7:10" x14ac:dyDescent="0.25">
      <c r="G571" s="11"/>
      <c r="H571" s="11"/>
      <c r="I571" s="11"/>
      <c r="J571" s="11"/>
    </row>
    <row r="572" spans="7:10" x14ac:dyDescent="0.25">
      <c r="G572" s="11"/>
      <c r="H572" s="11"/>
      <c r="I572" s="11"/>
      <c r="J572" s="11"/>
    </row>
    <row r="573" spans="7:10" x14ac:dyDescent="0.25">
      <c r="G573" s="11"/>
      <c r="H573" s="11"/>
      <c r="I573" s="11"/>
      <c r="J573" s="11"/>
    </row>
    <row r="574" spans="7:10" x14ac:dyDescent="0.25">
      <c r="G574" s="11"/>
      <c r="H574" s="11"/>
      <c r="I574" s="11"/>
      <c r="J574" s="11"/>
    </row>
    <row r="575" spans="7:10" x14ac:dyDescent="0.25">
      <c r="G575" s="11"/>
      <c r="H575" s="11"/>
      <c r="I575" s="11"/>
      <c r="J575" s="11"/>
    </row>
    <row r="576" spans="7:10" x14ac:dyDescent="0.25">
      <c r="G576" s="11"/>
      <c r="H576" s="11"/>
      <c r="I576" s="11"/>
      <c r="J576" s="11"/>
    </row>
    <row r="577" spans="7:10" x14ac:dyDescent="0.25">
      <c r="G577" s="11"/>
      <c r="H577" s="11"/>
      <c r="I577" s="11"/>
      <c r="J577" s="11"/>
    </row>
    <row r="578" spans="7:10" x14ac:dyDescent="0.25">
      <c r="G578" s="11"/>
      <c r="H578" s="11"/>
      <c r="I578" s="11"/>
      <c r="J578" s="11"/>
    </row>
    <row r="579" spans="7:10" x14ac:dyDescent="0.25">
      <c r="G579" s="11"/>
      <c r="H579" s="11"/>
      <c r="I579" s="11"/>
      <c r="J579" s="11"/>
    </row>
    <row r="580" spans="7:10" x14ac:dyDescent="0.25">
      <c r="G580" s="11"/>
      <c r="H580" s="11"/>
      <c r="I580" s="11"/>
      <c r="J580" s="11"/>
    </row>
    <row r="581" spans="7:10" x14ac:dyDescent="0.25">
      <c r="G581" s="11"/>
      <c r="H581" s="11"/>
      <c r="I581" s="11"/>
      <c r="J581" s="11"/>
    </row>
    <row r="582" spans="7:10" x14ac:dyDescent="0.25">
      <c r="G582" s="11"/>
      <c r="H582" s="11"/>
      <c r="I582" s="11"/>
      <c r="J582" s="11"/>
    </row>
    <row r="583" spans="7:10" x14ac:dyDescent="0.25">
      <c r="G583" s="11"/>
      <c r="H583" s="11"/>
      <c r="I583" s="11"/>
      <c r="J583" s="11"/>
    </row>
    <row r="584" spans="7:10" x14ac:dyDescent="0.25">
      <c r="G584" s="11"/>
      <c r="H584" s="11"/>
      <c r="I584" s="11"/>
      <c r="J584" s="11"/>
    </row>
    <row r="585" spans="7:10" x14ac:dyDescent="0.25">
      <c r="G585" s="11"/>
      <c r="H585" s="11"/>
      <c r="I585" s="11"/>
      <c r="J585" s="11"/>
    </row>
    <row r="586" spans="7:10" x14ac:dyDescent="0.25">
      <c r="G586" s="11"/>
      <c r="H586" s="11"/>
      <c r="I586" s="11"/>
      <c r="J586" s="11"/>
    </row>
    <row r="587" spans="7:10" x14ac:dyDescent="0.25">
      <c r="G587" s="11"/>
      <c r="H587" s="11"/>
      <c r="I587" s="11"/>
      <c r="J587" s="11"/>
    </row>
    <row r="588" spans="7:10" x14ac:dyDescent="0.25">
      <c r="G588" s="11"/>
      <c r="H588" s="11"/>
      <c r="I588" s="11"/>
      <c r="J588" s="11"/>
    </row>
    <row r="589" spans="7:10" x14ac:dyDescent="0.25">
      <c r="G589" s="11"/>
      <c r="H589" s="11"/>
      <c r="I589" s="11"/>
      <c r="J589" s="11"/>
    </row>
    <row r="590" spans="7:10" x14ac:dyDescent="0.25">
      <c r="G590" s="11"/>
      <c r="H590" s="11"/>
      <c r="I590" s="11"/>
      <c r="J590" s="11"/>
    </row>
    <row r="591" spans="7:10" x14ac:dyDescent="0.25">
      <c r="G591" s="11"/>
      <c r="H591" s="11"/>
      <c r="I591" s="11"/>
      <c r="J591" s="11"/>
    </row>
    <row r="592" spans="7:10" x14ac:dyDescent="0.25">
      <c r="G592" s="11"/>
      <c r="H592" s="11"/>
      <c r="I592" s="11"/>
      <c r="J592" s="11"/>
    </row>
    <row r="593" spans="7:10" x14ac:dyDescent="0.25">
      <c r="G593" s="11"/>
      <c r="H593" s="11"/>
      <c r="I593" s="11"/>
      <c r="J593" s="11"/>
    </row>
    <row r="594" spans="7:10" x14ac:dyDescent="0.25">
      <c r="G594" s="11"/>
      <c r="H594" s="11"/>
      <c r="I594" s="11"/>
      <c r="J594" s="11"/>
    </row>
    <row r="595" spans="7:10" x14ac:dyDescent="0.25">
      <c r="G595" s="11"/>
      <c r="H595" s="11"/>
      <c r="I595" s="11"/>
      <c r="J595" s="11"/>
    </row>
    <row r="596" spans="7:10" x14ac:dyDescent="0.25">
      <c r="G596" s="11"/>
      <c r="H596" s="11"/>
      <c r="I596" s="11"/>
      <c r="J596" s="11"/>
    </row>
    <row r="597" spans="7:10" x14ac:dyDescent="0.25">
      <c r="G597" s="11"/>
      <c r="H597" s="11"/>
      <c r="I597" s="11"/>
      <c r="J597" s="11"/>
    </row>
    <row r="598" spans="7:10" x14ac:dyDescent="0.25">
      <c r="G598" s="11"/>
      <c r="H598" s="11"/>
      <c r="I598" s="11"/>
      <c r="J598" s="11"/>
    </row>
    <row r="599" spans="7:10" x14ac:dyDescent="0.25">
      <c r="G599" s="11"/>
      <c r="H599" s="11"/>
      <c r="I599" s="11"/>
      <c r="J599" s="11"/>
    </row>
    <row r="600" spans="7:10" x14ac:dyDescent="0.25">
      <c r="G600" s="11"/>
      <c r="H600" s="11"/>
      <c r="I600" s="11"/>
      <c r="J600" s="11"/>
    </row>
    <row r="601" spans="7:10" x14ac:dyDescent="0.25">
      <c r="G601" s="11"/>
      <c r="H601" s="11"/>
      <c r="I601" s="11"/>
      <c r="J601" s="11"/>
    </row>
    <row r="602" spans="7:10" x14ac:dyDescent="0.25">
      <c r="G602" s="11"/>
      <c r="H602" s="11"/>
      <c r="I602" s="11"/>
      <c r="J602" s="11"/>
    </row>
    <row r="603" spans="7:10" x14ac:dyDescent="0.25">
      <c r="G603" s="11"/>
      <c r="H603" s="11"/>
      <c r="I603" s="11"/>
      <c r="J603" s="11"/>
    </row>
    <row r="604" spans="7:10" x14ac:dyDescent="0.25">
      <c r="G604" s="11"/>
      <c r="H604" s="11"/>
      <c r="I604" s="11"/>
      <c r="J604" s="11"/>
    </row>
    <row r="605" spans="7:10" x14ac:dyDescent="0.25">
      <c r="G605" s="11"/>
      <c r="H605" s="11"/>
      <c r="I605" s="11"/>
      <c r="J605" s="11"/>
    </row>
    <row r="606" spans="7:10" x14ac:dyDescent="0.25">
      <c r="G606" s="11"/>
      <c r="H606" s="11"/>
      <c r="I606" s="11"/>
      <c r="J606" s="11"/>
    </row>
    <row r="607" spans="7:10" x14ac:dyDescent="0.25">
      <c r="G607" s="11"/>
      <c r="H607" s="11"/>
      <c r="I607" s="11"/>
      <c r="J607" s="11"/>
    </row>
    <row r="608" spans="7:10" x14ac:dyDescent="0.25">
      <c r="G608" s="11"/>
      <c r="H608" s="11"/>
      <c r="I608" s="11"/>
      <c r="J608" s="11"/>
    </row>
    <row r="609" spans="7:10" x14ac:dyDescent="0.25">
      <c r="G609" s="11"/>
      <c r="H609" s="11"/>
      <c r="I609" s="11"/>
      <c r="J609" s="11"/>
    </row>
    <row r="610" spans="7:10" x14ac:dyDescent="0.25">
      <c r="G610" s="11"/>
      <c r="H610" s="11"/>
      <c r="I610" s="11"/>
      <c r="J610" s="11"/>
    </row>
    <row r="611" spans="7:10" x14ac:dyDescent="0.25">
      <c r="G611" s="11"/>
      <c r="H611" s="11"/>
      <c r="I611" s="11"/>
      <c r="J611" s="11"/>
    </row>
    <row r="612" spans="7:10" x14ac:dyDescent="0.25">
      <c r="G612" s="11"/>
      <c r="H612" s="11"/>
      <c r="I612" s="11"/>
      <c r="J612" s="11"/>
    </row>
    <row r="613" spans="7:10" x14ac:dyDescent="0.25">
      <c r="G613" s="11"/>
      <c r="H613" s="11"/>
      <c r="I613" s="11"/>
      <c r="J613" s="11"/>
    </row>
    <row r="614" spans="7:10" x14ac:dyDescent="0.25">
      <c r="G614" s="11"/>
      <c r="H614" s="11"/>
      <c r="I614" s="11"/>
      <c r="J614" s="11"/>
    </row>
    <row r="615" spans="7:10" x14ac:dyDescent="0.25">
      <c r="G615" s="11"/>
      <c r="H615" s="11"/>
      <c r="I615" s="11"/>
      <c r="J615" s="11"/>
    </row>
    <row r="616" spans="7:10" x14ac:dyDescent="0.25">
      <c r="G616" s="11"/>
      <c r="H616" s="11"/>
      <c r="I616" s="11"/>
      <c r="J616" s="11"/>
    </row>
    <row r="617" spans="7:10" x14ac:dyDescent="0.25">
      <c r="G617" s="11"/>
      <c r="H617" s="11"/>
      <c r="I617" s="11"/>
      <c r="J617" s="11"/>
    </row>
    <row r="618" spans="7:10" x14ac:dyDescent="0.25">
      <c r="G618" s="11"/>
      <c r="H618" s="11"/>
      <c r="I618" s="11"/>
      <c r="J618" s="11"/>
    </row>
  </sheetData>
  <mergeCells count="140">
    <mergeCell ref="A318:J318"/>
    <mergeCell ref="A323:J323"/>
    <mergeCell ref="A325:J325"/>
    <mergeCell ref="A326:D326"/>
    <mergeCell ref="E326:J326"/>
    <mergeCell ref="A296:J296"/>
    <mergeCell ref="A227:J227"/>
    <mergeCell ref="A235:J235"/>
    <mergeCell ref="A244:J244"/>
    <mergeCell ref="A242:J242"/>
    <mergeCell ref="A243:D243"/>
    <mergeCell ref="E243:J243"/>
    <mergeCell ref="A297:J297"/>
    <mergeCell ref="A309:J309"/>
    <mergeCell ref="A315:J315"/>
    <mergeCell ref="A250:J250"/>
    <mergeCell ref="A251:J251"/>
    <mergeCell ref="A256:J256"/>
    <mergeCell ref="A265:J265"/>
    <mergeCell ref="A270:J270"/>
    <mergeCell ref="A327:J327"/>
    <mergeCell ref="A328:J328"/>
    <mergeCell ref="A117:J117"/>
    <mergeCell ref="A118:J118"/>
    <mergeCell ref="A123:J123"/>
    <mergeCell ref="A129:J129"/>
    <mergeCell ref="A290:J290"/>
    <mergeCell ref="A292:J292"/>
    <mergeCell ref="A293:D293"/>
    <mergeCell ref="A294:J294"/>
    <mergeCell ref="A295:D295"/>
    <mergeCell ref="A206:J206"/>
    <mergeCell ref="A208:J208"/>
    <mergeCell ref="A210:J210"/>
    <mergeCell ref="A212:J212"/>
    <mergeCell ref="A216:J216"/>
    <mergeCell ref="A218:J218"/>
    <mergeCell ref="A219:D219"/>
    <mergeCell ref="A220:J220"/>
    <mergeCell ref="A221:J221"/>
    <mergeCell ref="A139:J139"/>
    <mergeCell ref="A140:J140"/>
    <mergeCell ref="A144:J144"/>
    <mergeCell ref="A148:J148"/>
    <mergeCell ref="A189:J189"/>
    <mergeCell ref="A197:J197"/>
    <mergeCell ref="A284:J284"/>
    <mergeCell ref="A283:J283"/>
    <mergeCell ref="A153:J153"/>
    <mergeCell ref="A154:J154"/>
    <mergeCell ref="A224:J224"/>
    <mergeCell ref="A135:J135"/>
    <mergeCell ref="A137:J137"/>
    <mergeCell ref="A150:J150"/>
    <mergeCell ref="A179:J179"/>
    <mergeCell ref="A184:J184"/>
    <mergeCell ref="A203:J203"/>
    <mergeCell ref="A204:J204"/>
    <mergeCell ref="I1:J1"/>
    <mergeCell ref="A4:J4"/>
    <mergeCell ref="A92:J92"/>
    <mergeCell ref="A93:J93"/>
    <mergeCell ref="A102:J102"/>
    <mergeCell ref="A19:J19"/>
    <mergeCell ref="A25:J25"/>
    <mergeCell ref="A31:J31"/>
    <mergeCell ref="A41:J41"/>
    <mergeCell ref="A43:J43"/>
    <mergeCell ref="A50:J50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349:J349"/>
    <mergeCell ref="A347:J347"/>
    <mergeCell ref="A422:D422"/>
    <mergeCell ref="E422:J422"/>
    <mergeCell ref="A11:D11"/>
    <mergeCell ref="A13:D13"/>
    <mergeCell ref="A114:D114"/>
    <mergeCell ref="A116:D116"/>
    <mergeCell ref="A53:D53"/>
    <mergeCell ref="A91:D91"/>
    <mergeCell ref="A107:D107"/>
    <mergeCell ref="A108:J108"/>
    <mergeCell ref="A110:J110"/>
    <mergeCell ref="A112:J112"/>
    <mergeCell ref="A54:J54"/>
    <mergeCell ref="A55:J55"/>
    <mergeCell ref="A82:J82"/>
    <mergeCell ref="A90:J90"/>
    <mergeCell ref="A111:D111"/>
    <mergeCell ref="A115:J115"/>
    <mergeCell ref="A52:J52"/>
    <mergeCell ref="A131:J131"/>
    <mergeCell ref="A132:J132"/>
    <mergeCell ref="A201:J201"/>
    <mergeCell ref="A423:J423"/>
    <mergeCell ref="A363:J363"/>
    <mergeCell ref="A364:J364"/>
    <mergeCell ref="A384:J384"/>
    <mergeCell ref="A404:J404"/>
    <mergeCell ref="A407:J407"/>
    <mergeCell ref="A420:J420"/>
    <mergeCell ref="A361:J361"/>
    <mergeCell ref="A362:D362"/>
    <mergeCell ref="A405:J405"/>
    <mergeCell ref="A331:J331"/>
    <mergeCell ref="E424:J424"/>
    <mergeCell ref="A424:D424"/>
    <mergeCell ref="A348:F348"/>
    <mergeCell ref="A128:D128"/>
    <mergeCell ref="A130:D130"/>
    <mergeCell ref="A202:D202"/>
    <mergeCell ref="E11:J11"/>
    <mergeCell ref="E13:J13"/>
    <mergeCell ref="E53:J53"/>
    <mergeCell ref="E107:J107"/>
    <mergeCell ref="E128:J128"/>
    <mergeCell ref="E130:J130"/>
    <mergeCell ref="E202:J202"/>
    <mergeCell ref="E219:J219"/>
    <mergeCell ref="E293:J293"/>
    <mergeCell ref="E295:J295"/>
    <mergeCell ref="E362:J362"/>
    <mergeCell ref="A350:J350"/>
    <mergeCell ref="A358:J358"/>
    <mergeCell ref="A338:J338"/>
    <mergeCell ref="A339:J339"/>
    <mergeCell ref="A342:J342"/>
    <mergeCell ref="A421:J421"/>
  </mergeCells>
  <pageMargins left="0" right="0" top="0.55118110236220474" bottom="0.55118110236220474" header="0.31496062992125984" footer="0.31496062992125984"/>
  <pageSetup paperSize="9" scale="89" orientation="portrait" r:id="rId1"/>
  <rowBreaks count="3" manualBreakCount="3">
    <brk id="53" max="16383" man="1"/>
    <brk id="138" max="16383" man="1"/>
    <brk id="2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2024-08-12T07:51:58Z</dcterms:modified>
</cp:coreProperties>
</file>