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 activeTab="1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1'!$A$5:$F$492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1'!$A$1:$F$493</definedName>
    <definedName name="_xlnm.Print_Area" localSheetId="1">'Таблица 2'!$A$1:$J$336</definedName>
  </definedNames>
  <calcPr calcId="152511"/>
</workbook>
</file>

<file path=xl/calcChain.xml><?xml version="1.0" encoding="utf-8"?>
<calcChain xmlns="http://schemas.openxmlformats.org/spreadsheetml/2006/main">
  <c r="F451" i="1" l="1"/>
  <c r="F433" i="1"/>
  <c r="D225" i="1"/>
  <c r="F218" i="1"/>
  <c r="F162" i="1"/>
  <c r="E425" i="1"/>
  <c r="F425" i="1" s="1"/>
  <c r="D425" i="1"/>
  <c r="E265" i="1" l="1"/>
  <c r="D265" i="1"/>
  <c r="E227" i="1"/>
  <c r="E267" i="1" l="1"/>
  <c r="E268" i="1"/>
  <c r="E269" i="1"/>
  <c r="E266" i="1"/>
  <c r="D267" i="1"/>
  <c r="D268" i="1"/>
  <c r="D269" i="1"/>
  <c r="D266" i="1"/>
  <c r="F297" i="1"/>
  <c r="E300" i="1"/>
  <c r="D300" i="1"/>
  <c r="F300" i="1" l="1"/>
  <c r="E461" i="1"/>
  <c r="E462" i="1"/>
  <c r="E463" i="1"/>
  <c r="E464" i="1"/>
  <c r="D464" i="1"/>
  <c r="D463" i="1"/>
  <c r="D462" i="1"/>
  <c r="D461" i="1"/>
  <c r="E352" i="1" l="1"/>
  <c r="E353" i="1"/>
  <c r="E351" i="1"/>
  <c r="D352" i="1"/>
  <c r="D353" i="1"/>
  <c r="D351" i="1"/>
  <c r="E190" i="1"/>
  <c r="F190" i="1"/>
  <c r="D190" i="1"/>
  <c r="E168" i="1"/>
  <c r="E167" i="1"/>
  <c r="D168" i="1"/>
  <c r="D167" i="1"/>
  <c r="F223" i="1" l="1"/>
  <c r="E408" i="1"/>
  <c r="E406" i="1"/>
  <c r="D408" i="1"/>
  <c r="D407" i="1"/>
  <c r="D406" i="1"/>
  <c r="F423" i="1"/>
  <c r="D387" i="1"/>
  <c r="E388" i="1"/>
  <c r="E387" i="1"/>
  <c r="D388" i="1"/>
  <c r="F338" i="1"/>
  <c r="D340" i="1"/>
  <c r="E340" i="1"/>
  <c r="E193" i="1"/>
  <c r="D193" i="1"/>
  <c r="D192" i="1"/>
  <c r="D148" i="1"/>
  <c r="D147" i="1"/>
  <c r="E147" i="1"/>
  <c r="F340" i="1" l="1"/>
  <c r="D128" i="1"/>
  <c r="D127" i="1"/>
  <c r="D93" i="1"/>
  <c r="D92" i="1"/>
  <c r="E449" i="1" l="1"/>
  <c r="D449" i="1"/>
  <c r="E448" i="1"/>
  <c r="D448" i="1"/>
  <c r="E447" i="1"/>
  <c r="D447" i="1"/>
  <c r="E446" i="1"/>
  <c r="D446" i="1"/>
  <c r="F446" i="1" l="1"/>
  <c r="E93" i="1"/>
  <c r="E92" i="1"/>
  <c r="E74" i="1"/>
  <c r="D74" i="1"/>
  <c r="E73" i="1"/>
  <c r="D73" i="1"/>
  <c r="E72" i="1"/>
  <c r="D72" i="1"/>
  <c r="E71" i="1"/>
  <c r="D71" i="1"/>
  <c r="E24" i="1"/>
  <c r="E23" i="1"/>
  <c r="D24" i="1"/>
  <c r="D23" i="1"/>
  <c r="E22" i="1"/>
  <c r="D22" i="1"/>
  <c r="E21" i="1"/>
  <c r="D21" i="1"/>
  <c r="E65" i="1"/>
  <c r="D65" i="1"/>
  <c r="F63" i="1"/>
  <c r="F60" i="1"/>
  <c r="E60" i="1"/>
  <c r="D60" i="1"/>
  <c r="F65" i="1" l="1"/>
  <c r="E280" i="1"/>
  <c r="D280" i="1"/>
  <c r="E91" i="1" l="1"/>
  <c r="D91" i="1"/>
  <c r="E473" i="1"/>
  <c r="D473" i="1"/>
  <c r="E474" i="1"/>
  <c r="D474" i="1"/>
  <c r="E472" i="1"/>
  <c r="F479" i="1"/>
  <c r="F480" i="1"/>
  <c r="F478" i="1"/>
  <c r="F469" i="1"/>
  <c r="F468" i="1"/>
  <c r="F473" i="1" l="1"/>
  <c r="F474" i="1"/>
  <c r="E148" i="1" l="1"/>
  <c r="F485" i="1"/>
  <c r="D472" i="1" l="1"/>
  <c r="F472" i="1" s="1"/>
  <c r="F457" i="1"/>
  <c r="E8" i="1" l="1"/>
  <c r="F273" i="1"/>
  <c r="F467" i="1"/>
  <c r="F453" i="1"/>
  <c r="F452" i="1"/>
  <c r="F443" i="1"/>
  <c r="F438" i="1"/>
  <c r="F437" i="1"/>
  <c r="F417" i="1"/>
  <c r="F418" i="1"/>
  <c r="F416" i="1"/>
  <c r="F413" i="1"/>
  <c r="F412" i="1"/>
  <c r="F403" i="1"/>
  <c r="F398" i="1"/>
  <c r="F393" i="1"/>
  <c r="F392" i="1"/>
  <c r="F358" i="1"/>
  <c r="F348" i="1"/>
  <c r="F332" i="1"/>
  <c r="F333" i="1"/>
  <c r="F324" i="1"/>
  <c r="F293" i="1"/>
  <c r="F289" i="1"/>
  <c r="F288" i="1"/>
  <c r="F242" i="1"/>
  <c r="F236" i="1"/>
  <c r="F237" i="1"/>
  <c r="F238" i="1"/>
  <c r="F239" i="1"/>
  <c r="F232" i="1"/>
  <c r="F213" i="1"/>
  <c r="F208" i="1"/>
  <c r="F203" i="1"/>
  <c r="F198" i="1"/>
  <c r="F143" i="1"/>
  <c r="F138" i="1"/>
  <c r="F133" i="1"/>
  <c r="F118" i="1"/>
  <c r="F112" i="1"/>
  <c r="F103" i="1"/>
  <c r="F98" i="1"/>
  <c r="E228" i="1"/>
  <c r="F102" i="1"/>
  <c r="E427" i="1"/>
  <c r="D428" i="1"/>
  <c r="E328" i="1"/>
  <c r="E327" i="1"/>
  <c r="E489" i="1" s="1"/>
  <c r="E226" i="1"/>
  <c r="E488" i="1" s="1"/>
  <c r="E220" i="1"/>
  <c r="F148" i="1"/>
  <c r="D220" i="1"/>
  <c r="F220" i="1" l="1"/>
  <c r="D95" i="1"/>
  <c r="F147" i="1"/>
  <c r="F93" i="1"/>
  <c r="E330" i="1"/>
  <c r="F192" i="1"/>
  <c r="F92" i="1"/>
  <c r="E195" i="1"/>
  <c r="D228" i="1"/>
  <c r="F228" i="1" s="1"/>
  <c r="D227" i="1"/>
  <c r="E470" i="1"/>
  <c r="D100" i="1"/>
  <c r="F227" i="1" l="1"/>
  <c r="F448" i="1"/>
  <c r="F447" i="1"/>
  <c r="F167" i="1"/>
  <c r="E229" i="1"/>
  <c r="D229" i="1"/>
  <c r="D226" i="1"/>
  <c r="F226" i="1" s="1"/>
  <c r="E115" i="1"/>
  <c r="D115" i="1"/>
  <c r="F18" i="1"/>
  <c r="F28" i="1"/>
  <c r="D8" i="1"/>
  <c r="F115" i="1" l="1"/>
  <c r="E230" i="1"/>
  <c r="F229" i="1"/>
  <c r="F8" i="1"/>
  <c r="D40" i="1"/>
  <c r="F37" i="1"/>
  <c r="F36" i="1"/>
  <c r="D290" i="1" l="1"/>
  <c r="F76" i="1"/>
  <c r="F406" i="1" l="1"/>
  <c r="F282" i="1" l="1"/>
  <c r="F54" i="1" l="1"/>
  <c r="F68" i="1"/>
  <c r="F67" i="1"/>
  <c r="F353" i="1"/>
  <c r="E70" i="1"/>
  <c r="D70" i="1"/>
  <c r="E370" i="1"/>
  <c r="D370" i="1"/>
  <c r="F381" i="1"/>
  <c r="D488" i="1" l="1"/>
  <c r="F268" i="1"/>
  <c r="F22" i="1"/>
  <c r="F351" i="1"/>
  <c r="F267" i="1"/>
  <c r="F70" i="1"/>
  <c r="E185" i="1"/>
  <c r="D185" i="1"/>
  <c r="E304" i="1"/>
  <c r="D304" i="1"/>
  <c r="E303" i="1"/>
  <c r="D303" i="1"/>
  <c r="E260" i="1"/>
  <c r="D260" i="1"/>
  <c r="F303" i="1" l="1"/>
  <c r="F304" i="1"/>
  <c r="F449" i="1"/>
  <c r="F185" i="1"/>
  <c r="E295" i="1"/>
  <c r="D295" i="1"/>
  <c r="E290" i="1"/>
  <c r="F290" i="1" s="1"/>
  <c r="E285" i="1"/>
  <c r="D285" i="1"/>
  <c r="F283" i="1"/>
  <c r="E275" i="1"/>
  <c r="D275" i="1"/>
  <c r="F158" i="1"/>
  <c r="F275" i="1" l="1"/>
  <c r="F295" i="1"/>
  <c r="F464" i="1"/>
  <c r="F462" i="1"/>
  <c r="D270" i="1"/>
  <c r="E270" i="1"/>
  <c r="D427" i="1"/>
  <c r="F427" i="1" s="1"/>
  <c r="E428" i="1"/>
  <c r="F428" i="1" s="1"/>
  <c r="E128" i="1"/>
  <c r="F458" i="1"/>
  <c r="F407" i="1"/>
  <c r="F408" i="1"/>
  <c r="F397" i="1"/>
  <c r="D470" i="1"/>
  <c r="F470" i="1" s="1"/>
  <c r="F488" i="1"/>
  <c r="F173" i="1"/>
  <c r="D327" i="1"/>
  <c r="D328" i="1"/>
  <c r="F328" i="1" s="1"/>
  <c r="F383" i="1"/>
  <c r="F373" i="1"/>
  <c r="F197" i="1"/>
  <c r="E475" i="1"/>
  <c r="E491" i="1" s="1"/>
  <c r="D475" i="1"/>
  <c r="D491" i="1" s="1"/>
  <c r="D305" i="1"/>
  <c r="F318" i="1"/>
  <c r="F88" i="1"/>
  <c r="E85" i="1"/>
  <c r="D85" i="1"/>
  <c r="F83" i="1"/>
  <c r="F78" i="1"/>
  <c r="F77" i="1"/>
  <c r="F44" i="1"/>
  <c r="F39" i="1"/>
  <c r="F34" i="1"/>
  <c r="F53" i="1"/>
  <c r="F43" i="1"/>
  <c r="F38" i="1"/>
  <c r="F33" i="1"/>
  <c r="E490" i="1" l="1"/>
  <c r="D489" i="1"/>
  <c r="F270" i="1"/>
  <c r="F388" i="1"/>
  <c r="D195" i="1"/>
  <c r="F195" i="1" s="1"/>
  <c r="F193" i="1"/>
  <c r="F327" i="1"/>
  <c r="D490" i="1"/>
  <c r="F387" i="1"/>
  <c r="F128" i="1"/>
  <c r="F463" i="1"/>
  <c r="F491" i="1"/>
  <c r="D465" i="1"/>
  <c r="E465" i="1"/>
  <c r="F71" i="1"/>
  <c r="F72" i="1"/>
  <c r="F24" i="1"/>
  <c r="E487" i="1"/>
  <c r="D487" i="1"/>
  <c r="E482" i="1"/>
  <c r="F482" i="1" s="1"/>
  <c r="D482" i="1"/>
  <c r="E476" i="1"/>
  <c r="D476" i="1"/>
  <c r="E460" i="1"/>
  <c r="D460" i="1"/>
  <c r="E455" i="1"/>
  <c r="D455" i="1"/>
  <c r="E445" i="1"/>
  <c r="D445" i="1"/>
  <c r="E440" i="1"/>
  <c r="D440" i="1"/>
  <c r="E435" i="1"/>
  <c r="F435" i="1" s="1"/>
  <c r="D435" i="1"/>
  <c r="E420" i="1"/>
  <c r="D420" i="1"/>
  <c r="E415" i="1"/>
  <c r="D415" i="1"/>
  <c r="E405" i="1"/>
  <c r="D405" i="1"/>
  <c r="E400" i="1"/>
  <c r="D400" i="1"/>
  <c r="E395" i="1"/>
  <c r="D395" i="1"/>
  <c r="E385" i="1"/>
  <c r="D385" i="1"/>
  <c r="E375" i="1"/>
  <c r="D375" i="1"/>
  <c r="E365" i="1"/>
  <c r="D365" i="1"/>
  <c r="E360" i="1"/>
  <c r="D360" i="1"/>
  <c r="E350" i="1"/>
  <c r="D350" i="1"/>
  <c r="E345" i="1"/>
  <c r="D345" i="1"/>
  <c r="E335" i="1"/>
  <c r="D335" i="1"/>
  <c r="E325" i="1"/>
  <c r="D325" i="1"/>
  <c r="E320" i="1"/>
  <c r="D320" i="1"/>
  <c r="E315" i="1"/>
  <c r="D315" i="1"/>
  <c r="E310" i="1"/>
  <c r="D310" i="1"/>
  <c r="F285" i="1"/>
  <c r="E255" i="1"/>
  <c r="D255" i="1"/>
  <c r="E250" i="1"/>
  <c r="D250" i="1"/>
  <c r="E245" i="1"/>
  <c r="D245" i="1"/>
  <c r="E240" i="1"/>
  <c r="D240" i="1"/>
  <c r="E235" i="1"/>
  <c r="D235" i="1"/>
  <c r="E215" i="1"/>
  <c r="E225" i="1" s="1"/>
  <c r="F225" i="1" s="1"/>
  <c r="D215" i="1"/>
  <c r="E210" i="1"/>
  <c r="D210" i="1"/>
  <c r="E205" i="1"/>
  <c r="D205" i="1"/>
  <c r="E200" i="1"/>
  <c r="D200" i="1"/>
  <c r="E180" i="1"/>
  <c r="D180" i="1"/>
  <c r="E175" i="1"/>
  <c r="D175" i="1"/>
  <c r="E165" i="1"/>
  <c r="F165" i="1" s="1"/>
  <c r="D165" i="1"/>
  <c r="E160" i="1"/>
  <c r="D160" i="1"/>
  <c r="E155" i="1"/>
  <c r="D155" i="1"/>
  <c r="E145" i="1"/>
  <c r="D145" i="1"/>
  <c r="E140" i="1"/>
  <c r="D140" i="1"/>
  <c r="E135" i="1"/>
  <c r="D135" i="1"/>
  <c r="E120" i="1"/>
  <c r="D120" i="1"/>
  <c r="E105" i="1"/>
  <c r="D105" i="1"/>
  <c r="E100" i="1"/>
  <c r="F100" i="1" s="1"/>
  <c r="E90" i="1"/>
  <c r="D90" i="1"/>
  <c r="F85" i="1"/>
  <c r="E80" i="1"/>
  <c r="D80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105" i="1" l="1"/>
  <c r="F490" i="1"/>
  <c r="F200" i="1"/>
  <c r="F235" i="1"/>
  <c r="F240" i="1"/>
  <c r="F245" i="1"/>
  <c r="F120" i="1"/>
  <c r="F135" i="1"/>
  <c r="F140" i="1"/>
  <c r="D492" i="1"/>
  <c r="F465" i="1"/>
  <c r="F335" i="1"/>
  <c r="F395" i="1"/>
  <c r="F400" i="1"/>
  <c r="F415" i="1"/>
  <c r="F420" i="1"/>
  <c r="F440" i="1"/>
  <c r="F455" i="1"/>
  <c r="F489" i="1"/>
  <c r="E10" i="1"/>
  <c r="F30" i="1"/>
  <c r="F350" i="1"/>
  <c r="F20" i="1"/>
  <c r="F90" i="1"/>
  <c r="F160" i="1"/>
  <c r="F175" i="1"/>
  <c r="F205" i="1"/>
  <c r="F215" i="1"/>
  <c r="F325" i="1"/>
  <c r="F445" i="1"/>
  <c r="F145" i="1"/>
  <c r="F460" i="1"/>
  <c r="F405" i="1"/>
  <c r="F385" i="1"/>
  <c r="F360" i="1"/>
  <c r="F375" i="1"/>
  <c r="F210" i="1"/>
  <c r="F487" i="1"/>
  <c r="D450" i="1"/>
  <c r="F320" i="1"/>
  <c r="F55" i="1"/>
  <c r="F45" i="1"/>
  <c r="F40" i="1"/>
  <c r="F35" i="1"/>
  <c r="F476" i="1"/>
  <c r="D430" i="1"/>
  <c r="D10" i="1"/>
  <c r="F80" i="1"/>
  <c r="F25" i="1"/>
  <c r="F23" i="1"/>
  <c r="F10" i="1" l="1"/>
  <c r="D390" i="1"/>
  <c r="E450" i="1"/>
  <c r="F450" i="1" s="1"/>
  <c r="D355" i="1"/>
  <c r="D410" i="1" l="1"/>
  <c r="D330" i="1"/>
  <c r="F330" i="1" s="1"/>
  <c r="E430" i="1"/>
  <c r="F430" i="1" s="1"/>
  <c r="E410" i="1" l="1"/>
  <c r="F410" i="1" s="1"/>
  <c r="E390" i="1" l="1"/>
  <c r="F390" i="1" s="1"/>
  <c r="D230" i="1"/>
  <c r="F230" i="1" s="1"/>
  <c r="E355" i="1" l="1"/>
  <c r="F355" i="1" s="1"/>
  <c r="D170" i="1" l="1"/>
  <c r="E305" i="1" l="1"/>
  <c r="F305" i="1" s="1"/>
  <c r="D150" i="1"/>
  <c r="D130" i="1" l="1"/>
  <c r="D75" i="1" l="1"/>
  <c r="F168" i="1" l="1"/>
  <c r="E170" i="1"/>
  <c r="F170" i="1" s="1"/>
  <c r="E150" i="1" l="1"/>
  <c r="F150" i="1" s="1"/>
  <c r="E130" i="1" l="1"/>
  <c r="F130" i="1" s="1"/>
  <c r="E95" i="1" l="1"/>
  <c r="F95" i="1" s="1"/>
  <c r="F73" i="1" l="1"/>
  <c r="E75" i="1"/>
  <c r="F75" i="1" l="1"/>
  <c r="E492" i="1"/>
  <c r="F492" i="1" s="1"/>
</calcChain>
</file>

<file path=xl/sharedStrings.xml><?xml version="1.0" encoding="utf-8"?>
<sst xmlns="http://schemas.openxmlformats.org/spreadsheetml/2006/main" count="1355" uniqueCount="533">
  <si>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</si>
  <si>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</si>
  <si>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</si>
  <si>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</si>
  <si>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</si>
  <si>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</si>
  <si>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</si>
  <si>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</si>
  <si>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</si>
  <si>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</si>
  <si>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</si>
  <si>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</si>
  <si>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</si>
  <si>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</si>
  <si>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</si>
  <si>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</si>
  <si>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</si>
  <si>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</si>
  <si>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</si>
  <si>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</si>
  <si>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</si>
  <si>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</si>
  <si>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</si>
  <si>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</si>
  <si>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</si>
  <si>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</si>
  <si>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</si>
  <si>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</si>
  <si>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</si>
  <si>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</si>
  <si>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</si>
  <si>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</si>
  <si>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</si>
  <si>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</si>
  <si>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</si>
  <si>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</si>
  <si>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</si>
  <si>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</si>
  <si>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</si>
  <si>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</si>
  <si>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</si>
  <si>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</si>
  <si>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</si>
  <si>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</si>
  <si>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</si>
  <si>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</si>
  <si>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</si>
  <si>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</si>
  <si>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</si>
  <si>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</si>
  <si>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</si>
  <si>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</si>
  <si>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</si>
  <si>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</si>
  <si>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</si>
  <si>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</si>
  <si>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</si>
  <si>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</si>
  <si>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</si>
  <si>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</si>
  <si>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</si>
  <si>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</si>
  <si>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</si>
  <si>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</si>
  <si>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</si>
  <si>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</si>
  <si>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</si>
  <si>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</si>
  <si>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</si>
  <si>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</si>
  <si>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</si>
  <si>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</si>
  <si>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</si>
  <si>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</si>
  <si>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</si>
  <si>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</si>
  <si>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</si>
  <si>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</si>
  <si>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</si>
  <si>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</si>
  <si>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</si>
  <si>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</si>
  <si>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</si>
  <si>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</si>
  <si>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</si>
  <si>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</si>
  <si>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</si>
  <si>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</si>
  <si>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</si>
  <si>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</si>
  <si>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</si>
  <si>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</si>
  <si>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</si>
  <si>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</si>
  <si>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</si>
  <si>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</si>
  <si>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</si>
  <si>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</si>
  <si>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</si>
  <si>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</si>
  <si>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</si>
  <si>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</si>
  <si>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</si>
  <si>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</si>
  <si>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</si>
  <si>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</si>
  <si>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</si>
  <si>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</si>
  <si>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</si>
  <si>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</si>
  <si>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</si>
  <si>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</si>
  <si>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</si>
  <si>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</si>
  <si>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</si>
  <si>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</si>
  <si>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</si>
  <si>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</si>
  <si>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</si>
  <si>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</si>
  <si>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</si>
  <si>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</si>
  <si>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</si>
  <si>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</si>
  <si>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</si>
  <si>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</si>
  <si>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</si>
  <si>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</si>
  <si>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</si>
  <si>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</si>
  <si>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</si>
  <si>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</si>
  <si>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</si>
  <si>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</si>
  <si>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</si>
  <si>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</si>
  <si>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</si>
  <si>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</si>
  <si>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</si>
  <si>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</si>
  <si>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</si>
  <si>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</si>
  <si>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</si>
  <si>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</si>
  <si>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</si>
  <si>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</si>
  <si>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</si>
  <si>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</si>
  <si>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</si>
  <si>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2.9.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</si>
  <si>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</si>
  <si>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</si>
  <si>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</si>
  <si>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</si>
  <si>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</si>
  <si>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</si>
  <si>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</si>
  <si>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</si>
  <si>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</si>
  <si>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</si>
  <si>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</si>
  <si>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</si>
  <si>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</si>
  <si>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</si>
  <si>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</si>
  <si>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</si>
  <si>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</si>
  <si>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</si>
  <si>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Количество свидетельств о праве на получение жилищной субсидии на приобретение жилого помещения или строительство индивидуального жилого дома, выданных многодетным семьям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</si>
  <si>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</si>
  <si>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</si>
  <si>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</si>
  <si>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</si>
  <si>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</si>
  <si>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</si>
  <si>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</si>
  <si>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</si>
  <si>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</si>
  <si>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</si>
  <si>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</si>
  <si>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</si>
  <si>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</si>
  <si>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</si>
  <si>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</si>
  <si>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</si>
  <si>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</si>
  <si>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</si>
  <si>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</si>
  <si>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</si>
  <si>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</si>
  <si>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</si>
  <si>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</si>
  <si>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</si>
  <si>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</si>
  <si>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</si>
  <si>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</si>
  <si>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</si>
  <si>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</si>
  <si>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</si>
  <si>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</si>
  <si>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</si>
  <si>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>за январь - декабрь 2023 года</t>
  </si>
  <si>
    <t>Отчетный 2022 год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</si>
  <si>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</si>
  <si>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</si>
  <si>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</si>
  <si>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</si>
  <si>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</si>
  <si>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</si>
  <si>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</si>
  <si>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 xml:space="preserve">Подпрограмма 9. Развитие архивного дела </t>
  </si>
  <si>
    <t>единица хранения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</si>
  <si>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</si>
  <si>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</si>
  <si>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</si>
  <si>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</si>
  <si>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</si>
  <si>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</si>
  <si>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</si>
  <si>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</si>
  <si>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</si>
  <si>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</si>
  <si>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</si>
  <si>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</si>
  <si>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</si>
  <si>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</si>
  <si>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</si>
  <si>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</si>
  <si>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</si>
  <si>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</si>
  <si>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</si>
  <si>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</si>
  <si>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</si>
  <si>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проведенных публичных слушаний по проекту генерального плана (внесение изменений в генеральный план) городского округа</t>
  </si>
  <si>
    <t>Наличие утвержденного в актуальной версии генерального плана (внесение изменений в генеральный план) городского округа</t>
  </si>
  <si>
    <t>Наличие утвержденной карты планируемого размещения объектов местного значения городского округа</t>
  </si>
  <si>
    <t>Количество проведенных публичных слушаний по проекту Правил землепользования и застройки (внесение изменений в Правила землепользования и застройки) городского округа</t>
  </si>
  <si>
    <t>Наличие утвержденных в актуальной версии Правил землепользования и застройки городского округа (внесение изменений в Правила землепользования и застройки городского округа)</t>
  </si>
  <si>
    <t>Наличие разработанных в актуальной версии нормативов градостроительного проектирования городского округа</t>
  </si>
  <si>
    <t>да</t>
  </si>
  <si>
    <t>Наличие утвержденных в актуальной версии нормативов градостроительного проектирования городского округа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</si>
  <si>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</si>
  <si>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2 448</t>
  </si>
  <si>
    <t>3 672</t>
  </si>
  <si>
    <t>Количество ликвидированных самовольных, недостроенных и аварийных объектов на территории городского округа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</si>
  <si>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</si>
  <si>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</si>
  <si>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</si>
  <si>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</si>
  <si>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</si>
  <si>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</si>
  <si>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</si>
  <si>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</si>
  <si>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</si>
  <si>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</si>
  <si>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</si>
  <si>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</si>
  <si>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</si>
  <si>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</si>
  <si>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</si>
  <si>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</si>
  <si>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</si>
  <si>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</si>
  <si>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федерального бюджета и бюджета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</si>
  <si>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</si>
  <si>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</si>
  <si>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Реализованы с использованием средств бюджета Московской области проекты победителей Всероссийского конкурса лучших проектов создания комфортной городской среды в малых городах и исторических поселениях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</si>
  <si>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</si>
  <si>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</si>
  <si>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</si>
  <si>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На территориях (включая территории, обеспечивающие влияние на увеличение в муниципальном образовании Московской области на конец текущего года доли общей протяженности освещенных частей улиц, проездов, набережных в общей протяженности улиц, проездов, набережных в границах городских и (или) сельских населенных пунктах) реализованы мероприятия по проектированию, подготовке светотехнических расчетов, устройству систем наружного освещения, проведению измерений светотехнических характеристик систем управления наружным освещением с использованием средств субсидии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</si>
  <si>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</si>
  <si>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</si>
  <si>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Количество благоустроенных дворовых территорий</t>
  </si>
  <si>
    <t>Площадь устраненных дефектов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</si>
  <si>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 м</t>
  </si>
  <si>
    <t>Количество созданных и отремонтированных пешеходных коммуникаций</t>
  </si>
  <si>
    <t>Количество созданных и отремонтированных пешеходных коммуникаций за счет средств муниципального образования Московской области</t>
  </si>
  <si>
    <t>Количество созданных административных комиссий</t>
  </si>
  <si>
    <t>Площадь дворовых территорий, содержащихся за счет бюджетных средств</t>
  </si>
  <si>
    <t>Площадь общественных пространств, содержащихся за счет бюджетных средств (за исключением парков культуры и отдыха)</t>
  </si>
  <si>
    <t>Количество благоустроенных дворовых территорий за счет средств муниципального образования Московской области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</si>
  <si>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</si>
  <si>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</si>
  <si>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</si>
  <si>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</si>
  <si>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</si>
  <si>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 xml:space="preserve">Количество отремонтированных подъездов в многоквартирных домах </t>
  </si>
  <si>
    <t>Сводный оперативный отчет
о ходе реализации мероприятий муниципальных программ Городского округа Подольск
за январь - март 2023 года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</si>
  <si>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</si>
  <si>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</si>
  <si>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</si>
  <si>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</si>
  <si>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</si>
  <si>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</si>
  <si>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</si>
  <si>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</si>
  <si>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</si>
  <si>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</si>
  <si>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</si>
  <si>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</si>
  <si>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</si>
  <si>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>Количество видеокамер, установленных исполнителем(ями) муниципального(ых) контракта(ов) на входных группах в подъезды многоквартирных домов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</si>
  <si>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</si>
  <si>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</si>
  <si>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</si>
  <si>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</si>
  <si>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</si>
  <si>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</si>
  <si>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</si>
  <si>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</si>
  <si>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</si>
  <si>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</si>
  <si>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</si>
  <si>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</si>
  <si>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 xml:space="preserve">Издано листовок, учебных пособий, журналов </t>
  </si>
  <si>
    <t>Работы по опашке территорий по границам населенных пунктов муниципальных образований Московской области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</si>
  <si>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</si>
  <si>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</si>
  <si>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</si>
  <si>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</si>
  <si>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</si>
  <si>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</si>
  <si>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</si>
  <si>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</si>
  <si>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</si>
  <si>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 </t>
  </si>
  <si>
    <t xml:space="preserve">Количество выплат стимулирующего характера 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</si>
  <si>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 (процент)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</si>
  <si>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</si>
  <si>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</si>
  <si>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</si>
  <si>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Проведение официальных физкультурно-оздоровительных и спортивных мероприятий в Г.о. Подольск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</si>
  <si>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</si>
  <si>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</si>
  <si>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</si>
  <si>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</si>
  <si>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</si>
  <si>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</si>
  <si>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</si>
  <si>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</si>
  <si>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</si>
  <si>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</si>
  <si>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</si>
  <si>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</si>
  <si>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</si>
  <si>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</si>
  <si>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</si>
  <si>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</si>
  <si>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</si>
  <si>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</si>
  <si>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</si>
  <si>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</si>
  <si>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</si>
  <si>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</si>
  <si>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Количество объектов планируемых в рамках мероприятий по обеспечению безопасности дорожного движения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</si>
  <si>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</si>
  <si>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</si>
  <si>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</si>
  <si>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</si>
  <si>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</si>
  <si>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</si>
  <si>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</si>
  <si>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</si>
  <si>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</si>
  <si>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</si>
  <si>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</si>
  <si>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</si>
  <si>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</si>
  <si>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 xml:space="preserve">Развитие архивного дела 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</si>
  <si>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</si>
  <si>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</si>
  <si>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</si>
  <si>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</si>
  <si>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Благоустроены территории  муниципальных общеобразовательных организаций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</si>
  <si>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</si>
  <si>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</si>
  <si>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</si>
  <si>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Количество советников по воспитанию в муниципальных общеобразовательных организациях в Московской области, получивших заработную плату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</si>
  <si>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</si>
  <si>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</si>
  <si>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</si>
  <si>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</si>
  <si>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</si>
  <si>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</si>
  <si>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</si>
  <si>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</si>
  <si>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</si>
  <si>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</si>
  <si>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</si>
  <si>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</si>
  <si>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</si>
  <si>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Оснащены государст-венные и муниципальные общеобразовательные организации, в том числе структурные подразделения указан-ных организаций, госу-дарственными символа-ми Российской Федера-ции</t>
  </si>
  <si>
    <t>Муниципальная программа "Экология и окружающая среда"</t>
  </si>
  <si>
    <t>Подпрограмма 1. Охрана окружающей среды</t>
  </si>
  <si>
    <t xml:space="preserve">Подпрограмма 2. Развитие водохозяйственного комплекса
</t>
  </si>
  <si>
    <t xml:space="preserve">Подпрограмма 4. Развитие лесного хозяйства
</t>
  </si>
  <si>
    <t xml:space="preserve">Подпрограмма 5. Ликвидация накопленного вреда окружающей среде
</t>
  </si>
  <si>
    <t>Количество созданных рабочих мест</t>
  </si>
  <si>
    <t>Объем инвестиций, привлеченных в основной капитал (без учета бюджетных инвестиций), на душу населения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</si>
  <si>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</si>
  <si>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</si>
  <si>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</si>
  <si>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</si>
  <si>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Увеличение среднемесячной заработной платы работников организаций, не относящихся к субъектам малого предпринимательства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</si>
  <si>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</si>
  <si>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</si>
  <si>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</si>
  <si>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</si>
  <si>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</si>
  <si>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</si>
  <si>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</si>
  <si>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</si>
  <si>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</si>
  <si>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построенных и реконструируемых объектов водоснабжения</t>
  </si>
  <si>
    <t>Количество отремонтированных шахтных колодцев</t>
  </si>
  <si>
    <t>Подпрограмма 2. Системы водоотведения</t>
  </si>
  <si>
    <t>Количество капитально отремонтированных объектов очистки сточных вод</t>
  </si>
  <si>
    <t>Количество капитально отремонтированных канализационных коллекторов и канализационных насосных станций</t>
  </si>
  <si>
    <t>Подпрограмма 3. Объекты теплоснабжения, инженерные коммуникации</t>
  </si>
  <si>
    <t>Количество построенных (реконструируемых) объектов теплоснабжения</t>
  </si>
  <si>
    <t>Количество капитально отремонтированных сетей (участков) водоснабжения, водоотведения, теплоснабжения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</si>
  <si>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</si>
  <si>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</si>
  <si>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</si>
  <si>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</si>
  <si>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 xml:space="preserve">Установлены, заменены, поверены общедомовые
приборы учета топливно-энергетических ресурсов в МКД
</t>
  </si>
  <si>
    <t>Заменены светильники внутреннего освещения на светодиодные</t>
  </si>
  <si>
    <t>Установлены, заменены, поверены приборы учета энергетических ресурсов на объектах бюджетной сферы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</si>
  <si>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</si>
  <si>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Поданы заявления в ГУ МО "Государственная жилищная инспекция Московской области"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</si>
  <si>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</si>
  <si>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</si>
  <si>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</si>
  <si>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</si>
  <si>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</si>
  <si>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</si>
  <si>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</si>
  <si>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</si>
  <si>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среднего количества участников закупок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</si>
  <si>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</si>
  <si>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</si>
  <si>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</si>
  <si>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</si>
  <si>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</si>
  <si>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</si>
  <si>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</si>
  <si>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</si>
  <si>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</si>
  <si>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</si>
  <si>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</si>
  <si>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</si>
  <si>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</si>
  <si>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Число субъектов МСП в расчете на 10 тыс. человек населения</t>
  </si>
  <si>
    <t>Количество вновь созданных субъектов малого и среднего бизнеса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</si>
  <si>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</si>
  <si>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</si>
  <si>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</si>
  <si>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</si>
  <si>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проведенных ярмарок (нарастающим итогом)</t>
  </si>
  <si>
    <t>Количество пунктов выдачи интернет-заказов и постаматов (нарастающим итогом)</t>
  </si>
  <si>
    <t>Количество нестационарных торговых объектов, размещенных на основании схем размещения нестационарных торговых объектов и договоров (нарастающим итогом)</t>
  </si>
  <si>
    <t>Количество мероприятий,  проведенных за счет средств бюджета муниципального образования (нарастающим итогом)</t>
  </si>
  <si>
    <t>Количество предоставленных мест без проведения аукционов на льготных условиях или на безвозмездной основе (нарастающим итогом)</t>
  </si>
  <si>
    <t>Количество предоставленных мест  без проведения торгов на льготных условиях при организации мобильной торговли 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</si>
  <si>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</si>
  <si>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</si>
  <si>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</si>
  <si>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</si>
  <si>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Количество объектов дорожного и придорожного сервиса, соответствующих требованиям, нормам и стандартам действующего законодательства (нарастающим итогом)</t>
  </si>
  <si>
    <t>Количество поступивших обращений и жалоб по вопросам защиты прав потребителей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</si>
  <si>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</si>
  <si>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</si>
  <si>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Информационный материал</t>
  </si>
  <si>
    <t>Телематериал</t>
  </si>
  <si>
    <t>минута</t>
  </si>
  <si>
    <t>Радиоматериал</t>
  </si>
  <si>
    <t>Печатная продукция</t>
  </si>
  <si>
    <t>лист печатный</t>
  </si>
  <si>
    <t>Аналитический отчет</t>
  </si>
  <si>
    <t>Рекламная конструкция</t>
  </si>
  <si>
    <t>Мероприятие, которому обеспечено праздничное/тематическое оформление</t>
  </si>
  <si>
    <t>Рекламно-информационная кампания</t>
  </si>
  <si>
    <t>Подпрограмма 2. Мир и согласие. Новые возможности</t>
  </si>
  <si>
    <t>Муниципальное мероприятие по укреплению единства российской нации и этнокультурному развитию народов России</t>
  </si>
  <si>
    <t>Муниципальное мероприятие по сохранению и поддержке русского языка как государственного языка Российской Федерации</t>
  </si>
  <si>
    <t>Муниципальное мероприятие по социально-культурной адаптации и интеграции иностранных граждан в Московской области</t>
  </si>
  <si>
    <t>Муниципальное мероприятие по развитию государственно-общественного партнерства в сфере государственной национальной политики Московской области</t>
  </si>
  <si>
    <t>Муниципальное мероприятие по профилактике экстремизма на национальной и религиозной почве</t>
  </si>
  <si>
    <t>Подпрограмма 3. Эффективное местное самоуправление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</si>
  <si>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</si>
  <si>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>Подпрограмма 4. Молодежь Подмосковья</t>
  </si>
  <si>
    <t>Муниципальное мероприятие по гражданско-патриотическому и духовно-нравственному воспитанию молодежи</t>
  </si>
  <si>
    <t>Муниципальное мероприятие по обучению, переобучению, повышению квалификации и обмену опытом специалистов</t>
  </si>
  <si>
    <t>Муниципальное мероприятие по обеспечению занятости несовершеннолетних</t>
  </si>
  <si>
    <t>Подпрограмма 5. Развитие добровольчества (волонтерства) в городском округе Московской области</t>
  </si>
  <si>
    <t>Муниципальное мероприятие, направленное на популяризацию добровольчества (волонтерства)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</si>
  <si>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</si>
  <si>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</si>
  <si>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В муниципальных образованиях установлены плоскостные спортивные сооружения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</si>
  <si>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 по договорам найма специализированных жилых помещений  за счет средств субсидии из федерального бюджета бюджету Московской области в отчетном финансовом году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</si>
  <si>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</si>
  <si>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</si>
  <si>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</si>
  <si>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</si>
  <si>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</si>
  <si>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</si>
  <si>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</si>
  <si>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</si>
  <si>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Оснащены средствами обучения и воспитания отремонтированные здания общеобразовательных организаций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</si>
  <si>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</si>
  <si>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</si>
  <si>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</si>
  <si>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</si>
  <si>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</si>
  <si>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</si>
  <si>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Количество обращений в суды по вопросам защиты прав потребителей (нарастающим итогом)</t>
  </si>
  <si>
    <t>Подпрограмма № 1. Комфортная городская среда</t>
  </si>
  <si>
    <t>Количество приобретенной коммунальной техники</t>
  </si>
  <si>
    <t>Количество приобретенной коммунальной техники за счет средств муниципального образования Московской области</t>
  </si>
  <si>
    <t>Площадь внутриквартальных проездов, содержащихся за счет бюджетных средств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</si>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</sst>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;[Red]0.0"/>
  </numFmts>
  <fonts count="2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>
      <protection locked="0"/>
    </xf>
  </cellStyleXfs>
  <cellXfs count="296">
    <xf numFmtId="0" fontId="0" fillId="0" borderId="0" xfId="0"/>
    <xf numFmtId="0" fontId="6" fillId="0" borderId="5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left" vertical="top" wrapText="1"/>
      <protection locked="0"/>
    </xf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0" xfId="0" applyFont="1" applyFill="1"/>
    <xf numFmtId="0" fontId="12" fillId="0" borderId="0" xfId="0" applyFont="1" applyFill="1"/>
    <xf numFmtId="0" fontId="10" fillId="0" borderId="4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2" borderId="0" xfId="0" applyFont="1" applyFill="1"/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2" fillId="0" borderId="16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31" xfId="0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top" wrapText="1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1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>
      <alignment vertical="top" wrapText="1"/>
    </xf>
    <xf numFmtId="0" fontId="2" fillId="0" borderId="48" xfId="0" applyFont="1" applyFill="1" applyBorder="1"/>
    <xf numFmtId="0" fontId="4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165" fontId="12" fillId="0" borderId="53" xfId="0" applyNumberFormat="1" applyFont="1" applyFill="1" applyBorder="1" applyAlignment="1">
      <alignment horizontal="center" vertical="center"/>
    </xf>
    <xf numFmtId="164" fontId="12" fillId="0" borderId="54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top"/>
      <protection locked="0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16" fontId="2" fillId="0" borderId="1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0" fontId="5" fillId="0" borderId="46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view="pageBreakPreview" zoomScale="69" zoomScaleNormal="85" zoomScaleSheetLayoutView="69" workbookViewId="0">
      <pane ySplit="5" topLeftCell="A390" activePane="bottomLeft" state="frozen"/>
      <selection pane="bottomLeft" activeCell="B218" sqref="B218"/>
    </sheetView>
  </sheetViews>
  <sheetFormatPr defaultRowHeight="15" x14ac:dyDescent="0.25"/>
  <cols>
    <col min="1" max="1" width="7.42578125" customWidth="1"/>
    <col min="2" max="2" width="52.7109375" style="12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32"/>
      <c r="B1" s="32"/>
      <c r="C1" s="32"/>
      <c r="D1" s="32"/>
      <c r="E1" s="32"/>
      <c r="F1" s="32"/>
    </row>
    <row r="2" spans="1:6" ht="86.25" customHeight="1" x14ac:dyDescent="0.25">
      <c r="A2" s="255" t="s">
        <v>288</v>
      </c>
      <c r="B2" s="255"/>
      <c r="C2" s="255"/>
      <c r="D2" s="255"/>
      <c r="E2" s="255"/>
      <c r="F2" s="255"/>
    </row>
    <row r="3" spans="1:6" ht="16.5" x14ac:dyDescent="0.25">
      <c r="A3" s="33"/>
      <c r="B3" s="33"/>
      <c r="C3" s="33"/>
      <c r="D3" s="33"/>
      <c r="E3" s="33"/>
      <c r="F3" s="33" t="s">
        <v>173</v>
      </c>
    </row>
    <row r="4" spans="1:6" ht="57" x14ac:dyDescent="0.25">
      <c r="A4" s="34" t="s">
        <v>0</v>
      </c>
      <c r="B4" s="34" t="s">
        <v>367</v>
      </c>
      <c r="C4" s="34" t="s">
        <v>1</v>
      </c>
      <c r="D4" s="34" t="s">
        <v>2</v>
      </c>
      <c r="E4" s="34" t="s">
        <v>3</v>
      </c>
      <c r="F4" s="34" t="s">
        <v>4</v>
      </c>
    </row>
    <row r="5" spans="1:6" ht="15.75" thickBot="1" x14ac:dyDescent="0.3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</row>
    <row r="6" spans="1:6" ht="25.5" x14ac:dyDescent="0.25">
      <c r="A6" s="219" t="s">
        <v>9</v>
      </c>
      <c r="B6" s="222" t="s">
        <v>78</v>
      </c>
      <c r="C6" s="36" t="s">
        <v>5</v>
      </c>
      <c r="D6" s="37">
        <v>0</v>
      </c>
      <c r="E6" s="37">
        <v>0</v>
      </c>
      <c r="F6" s="38">
        <v>0</v>
      </c>
    </row>
    <row r="7" spans="1:6" ht="25.5" x14ac:dyDescent="0.25">
      <c r="A7" s="220"/>
      <c r="B7" s="223"/>
      <c r="C7" s="39" t="s">
        <v>7</v>
      </c>
      <c r="D7" s="40">
        <v>0</v>
      </c>
      <c r="E7" s="40">
        <v>0</v>
      </c>
      <c r="F7" s="41">
        <v>0</v>
      </c>
    </row>
    <row r="8" spans="1:6" ht="38.25" x14ac:dyDescent="0.25">
      <c r="A8" s="220"/>
      <c r="B8" s="223"/>
      <c r="C8" s="39" t="s">
        <v>8</v>
      </c>
      <c r="D8" s="42">
        <f>D13+D18</f>
        <v>3823.6745000000001</v>
      </c>
      <c r="E8" s="42">
        <f>E13+E18</f>
        <v>451.80275</v>
      </c>
      <c r="F8" s="41">
        <f>E8/D8*100</f>
        <v>11.81593124623971</v>
      </c>
    </row>
    <row r="9" spans="1:6" ht="16.5" thickBot="1" x14ac:dyDescent="0.3">
      <c r="A9" s="221"/>
      <c r="B9" s="224"/>
      <c r="C9" s="43" t="s">
        <v>6</v>
      </c>
      <c r="D9" s="44">
        <v>0</v>
      </c>
      <c r="E9" s="44">
        <v>0</v>
      </c>
      <c r="F9" s="45">
        <v>0</v>
      </c>
    </row>
    <row r="10" spans="1:6" ht="16.5" thickBot="1" x14ac:dyDescent="0.3">
      <c r="A10" s="46"/>
      <c r="B10" s="47" t="s">
        <v>79</v>
      </c>
      <c r="C10" s="48"/>
      <c r="D10" s="49">
        <f>SUM(D6:D9)</f>
        <v>3823.6745000000001</v>
      </c>
      <c r="E10" s="49">
        <f>SUM(E6:E9)</f>
        <v>451.80275</v>
      </c>
      <c r="F10" s="50">
        <f>E10/D10*100</f>
        <v>11.81593124623971</v>
      </c>
    </row>
    <row r="11" spans="1:6" ht="45" x14ac:dyDescent="0.25">
      <c r="A11" s="216" t="s">
        <v>80</v>
      </c>
      <c r="B11" s="180" t="s">
        <v>76</v>
      </c>
      <c r="C11" s="51" t="s">
        <v>5</v>
      </c>
      <c r="D11" s="4">
        <v>0</v>
      </c>
      <c r="E11" s="4">
        <v>0</v>
      </c>
      <c r="F11" s="10">
        <v>0</v>
      </c>
    </row>
    <row r="12" spans="1:6" ht="25.5" x14ac:dyDescent="0.25">
      <c r="A12" s="217"/>
      <c r="B12" s="180"/>
      <c r="C12" s="52" t="s">
        <v>7</v>
      </c>
      <c r="D12" s="53">
        <v>0</v>
      </c>
      <c r="E12" s="53">
        <v>0</v>
      </c>
      <c r="F12" s="54">
        <v>0</v>
      </c>
    </row>
    <row r="13" spans="1:6" ht="38.25" x14ac:dyDescent="0.25">
      <c r="A13" s="217"/>
      <c r="B13" s="55"/>
      <c r="C13" s="52" t="s">
        <v>8</v>
      </c>
      <c r="D13" s="53">
        <v>0</v>
      </c>
      <c r="E13" s="53">
        <v>0</v>
      </c>
      <c r="F13" s="54">
        <v>0</v>
      </c>
    </row>
    <row r="14" spans="1:6" ht="16.5" thickBot="1" x14ac:dyDescent="0.3">
      <c r="A14" s="217"/>
      <c r="B14" s="55"/>
      <c r="C14" s="56" t="s">
        <v>6</v>
      </c>
      <c r="D14" s="57">
        <v>0</v>
      </c>
      <c r="E14" s="57">
        <v>0</v>
      </c>
      <c r="F14" s="58">
        <v>0</v>
      </c>
    </row>
    <row r="15" spans="1:6" ht="16.5" thickBot="1" x14ac:dyDescent="0.3">
      <c r="A15" s="59"/>
      <c r="B15" s="47" t="s">
        <v>81</v>
      </c>
      <c r="C15" s="60"/>
      <c r="D15" s="49">
        <v>0</v>
      </c>
      <c r="E15" s="49">
        <v>0</v>
      </c>
      <c r="F15" s="50">
        <v>0</v>
      </c>
    </row>
    <row r="16" spans="1:6" ht="30" x14ac:dyDescent="0.25">
      <c r="A16" s="216" t="s">
        <v>158</v>
      </c>
      <c r="B16" s="61" t="s">
        <v>77</v>
      </c>
      <c r="C16" s="51" t="s">
        <v>5</v>
      </c>
      <c r="D16" s="4">
        <v>0</v>
      </c>
      <c r="E16" s="4">
        <v>0</v>
      </c>
      <c r="F16" s="10">
        <v>0</v>
      </c>
    </row>
    <row r="17" spans="1:7" ht="25.5" x14ac:dyDescent="0.25">
      <c r="A17" s="217"/>
      <c r="B17" s="55"/>
      <c r="C17" s="52" t="s">
        <v>7</v>
      </c>
      <c r="D17" s="53">
        <v>0</v>
      </c>
      <c r="E17" s="53">
        <v>0</v>
      </c>
      <c r="F17" s="54">
        <v>0</v>
      </c>
    </row>
    <row r="18" spans="1:7" ht="38.25" x14ac:dyDescent="0.25">
      <c r="A18" s="217"/>
      <c r="B18" s="55"/>
      <c r="C18" s="52" t="s">
        <v>8</v>
      </c>
      <c r="D18" s="53">
        <v>3823.6745000000001</v>
      </c>
      <c r="E18" s="53">
        <v>451.80275</v>
      </c>
      <c r="F18" s="62">
        <f>E18/D18*100</f>
        <v>11.81593124623971</v>
      </c>
    </row>
    <row r="19" spans="1:7" ht="16.5" thickBot="1" x14ac:dyDescent="0.3">
      <c r="A19" s="218"/>
      <c r="B19" s="63"/>
      <c r="C19" s="56" t="s">
        <v>6</v>
      </c>
      <c r="D19" s="53">
        <v>0</v>
      </c>
      <c r="E19" s="53">
        <v>0</v>
      </c>
      <c r="F19" s="54">
        <v>0</v>
      </c>
    </row>
    <row r="20" spans="1:7" ht="16.5" thickBot="1" x14ac:dyDescent="0.3">
      <c r="A20" s="59"/>
      <c r="B20" s="47" t="s">
        <v>81</v>
      </c>
      <c r="C20" s="60"/>
      <c r="D20" s="49">
        <f>SUM(D16:D19)</f>
        <v>3823.6745000000001</v>
      </c>
      <c r="E20" s="49">
        <f>SUM(E16:E19)</f>
        <v>451.80275</v>
      </c>
      <c r="F20" s="50">
        <f t="shared" ref="F20:F25" si="0">E20/D20*100</f>
        <v>11.81593124623971</v>
      </c>
    </row>
    <row r="21" spans="1:7" ht="25.5" x14ac:dyDescent="0.25">
      <c r="A21" s="219" t="s">
        <v>10</v>
      </c>
      <c r="B21" s="222" t="s">
        <v>368</v>
      </c>
      <c r="C21" s="36" t="s">
        <v>5</v>
      </c>
      <c r="D21" s="53">
        <f>D26+D31+D36+D41+D46+D51+D56+D61+D66</f>
        <v>843.65</v>
      </c>
      <c r="E21" s="53">
        <f>E26+E31+E36+E41+E46+E51+E56+E61+E66</f>
        <v>0</v>
      </c>
      <c r="F21" s="54">
        <v>0</v>
      </c>
    </row>
    <row r="22" spans="1:7" ht="25.5" x14ac:dyDescent="0.25">
      <c r="A22" s="220"/>
      <c r="B22" s="223"/>
      <c r="C22" s="39" t="s">
        <v>7</v>
      </c>
      <c r="D22" s="53">
        <f>D27+D32+D37+D47+D52+D57+D62+D67</f>
        <v>71023.88</v>
      </c>
      <c r="E22" s="53">
        <f>E27+E32+E37+E47+E52+E57+E62+E67</f>
        <v>2092.7506100000001</v>
      </c>
      <c r="F22" s="54">
        <f>E22/D22*100</f>
        <v>2.9465450352754594</v>
      </c>
    </row>
    <row r="23" spans="1:7" ht="38.25" x14ac:dyDescent="0.25">
      <c r="A23" s="220"/>
      <c r="B23" s="223"/>
      <c r="C23" s="39" t="s">
        <v>8</v>
      </c>
      <c r="D23" s="53">
        <f>D28+D33+D38+D43+D48+D53+D58+D63+D68</f>
        <v>1280573.95</v>
      </c>
      <c r="E23" s="53">
        <f>E28+E33+E38+E43+E48+E53+E58+E63+E68</f>
        <v>236827.78553000002</v>
      </c>
      <c r="F23" s="54">
        <f t="shared" si="0"/>
        <v>18.493878118479611</v>
      </c>
    </row>
    <row r="24" spans="1:7" ht="16.5" thickBot="1" x14ac:dyDescent="0.3">
      <c r="A24" s="221"/>
      <c r="B24" s="224"/>
      <c r="C24" s="43" t="s">
        <v>6</v>
      </c>
      <c r="D24" s="53">
        <f>D29+D34+D39+D44+D49+D54+D59+D64+D69</f>
        <v>185106.49999999997</v>
      </c>
      <c r="E24" s="53">
        <f>E29+E34+E39+E44+E49+E54+E59+E64+E69</f>
        <v>42429.5821</v>
      </c>
      <c r="F24" s="54">
        <f t="shared" si="0"/>
        <v>22.921713770180954</v>
      </c>
    </row>
    <row r="25" spans="1:7" ht="16.5" thickBot="1" x14ac:dyDescent="0.3">
      <c r="A25" s="46"/>
      <c r="B25" s="47" t="s">
        <v>79</v>
      </c>
      <c r="C25" s="48"/>
      <c r="D25" s="49">
        <f>SUM(D21:D24)</f>
        <v>1537547.98</v>
      </c>
      <c r="E25" s="49">
        <f>SUM(E21:E24)</f>
        <v>281350.11823999998</v>
      </c>
      <c r="F25" s="64">
        <f t="shared" si="0"/>
        <v>18.298623646203222</v>
      </c>
    </row>
    <row r="26" spans="1:7" ht="57.75" customHeight="1" x14ac:dyDescent="0.25">
      <c r="A26" s="217" t="s">
        <v>11</v>
      </c>
      <c r="B26" s="180" t="s">
        <v>82</v>
      </c>
      <c r="C26" s="65" t="s">
        <v>5</v>
      </c>
      <c r="D26" s="4">
        <v>0</v>
      </c>
      <c r="E26" s="4">
        <v>0</v>
      </c>
      <c r="F26" s="10">
        <v>0</v>
      </c>
    </row>
    <row r="27" spans="1:7" ht="25.5" x14ac:dyDescent="0.25">
      <c r="A27" s="217"/>
      <c r="B27" s="180"/>
      <c r="C27" s="52" t="s">
        <v>7</v>
      </c>
      <c r="D27" s="53">
        <v>0</v>
      </c>
      <c r="E27" s="53">
        <v>0</v>
      </c>
      <c r="F27" s="54">
        <v>0</v>
      </c>
    </row>
    <row r="28" spans="1:7" ht="38.25" x14ac:dyDescent="0.25">
      <c r="A28" s="217"/>
      <c r="B28" s="55"/>
      <c r="C28" s="52" t="s">
        <v>8</v>
      </c>
      <c r="D28" s="53">
        <v>4000</v>
      </c>
      <c r="E28" s="53">
        <v>0</v>
      </c>
      <c r="F28" s="54">
        <f>E28/D28*100</f>
        <v>0</v>
      </c>
    </row>
    <row r="29" spans="1:7" ht="16.5" thickBot="1" x14ac:dyDescent="0.3">
      <c r="A29" s="217"/>
      <c r="B29" s="55"/>
      <c r="C29" s="56" t="s">
        <v>6</v>
      </c>
      <c r="D29" s="57">
        <v>0</v>
      </c>
      <c r="E29" s="57">
        <v>0</v>
      </c>
      <c r="F29" s="58">
        <v>0</v>
      </c>
    </row>
    <row r="30" spans="1:7" ht="16.5" thickBot="1" x14ac:dyDescent="0.3">
      <c r="A30" s="59"/>
      <c r="B30" s="47" t="s">
        <v>81</v>
      </c>
      <c r="C30" s="60"/>
      <c r="D30" s="49">
        <f>SUM(D26:D29)</f>
        <v>4000</v>
      </c>
      <c r="E30" s="49">
        <f>SUM(E26:E29)</f>
        <v>0</v>
      </c>
      <c r="F30" s="50">
        <f>E30/D30*100</f>
        <v>0</v>
      </c>
    </row>
    <row r="31" spans="1:7" ht="25.5" x14ac:dyDescent="0.25">
      <c r="A31" s="216" t="s">
        <v>12</v>
      </c>
      <c r="B31" s="61" t="s">
        <v>204</v>
      </c>
      <c r="C31" s="51" t="s">
        <v>5</v>
      </c>
      <c r="D31" s="53">
        <v>0</v>
      </c>
      <c r="E31" s="53">
        <v>0</v>
      </c>
      <c r="F31" s="54">
        <v>0</v>
      </c>
      <c r="G31" s="7"/>
    </row>
    <row r="32" spans="1:7" ht="25.5" x14ac:dyDescent="0.25">
      <c r="A32" s="217"/>
      <c r="B32" s="55"/>
      <c r="C32" s="52" t="s">
        <v>7</v>
      </c>
      <c r="D32" s="53">
        <v>0</v>
      </c>
      <c r="E32" s="53">
        <v>0</v>
      </c>
      <c r="F32" s="54">
        <v>0</v>
      </c>
      <c r="G32" s="7"/>
    </row>
    <row r="33" spans="1:6" ht="38.25" x14ac:dyDescent="0.25">
      <c r="A33" s="217"/>
      <c r="B33" s="55"/>
      <c r="C33" s="52" t="s">
        <v>8</v>
      </c>
      <c r="D33" s="53">
        <v>84730</v>
      </c>
      <c r="E33" s="53">
        <v>16810.682130000001</v>
      </c>
      <c r="F33" s="62">
        <f t="shared" ref="F33:F45" si="1">E33/D33*100</f>
        <v>19.840295208308749</v>
      </c>
    </row>
    <row r="34" spans="1:6" ht="16.5" thickBot="1" x14ac:dyDescent="0.3">
      <c r="A34" s="218"/>
      <c r="B34" s="63"/>
      <c r="C34" s="56" t="s">
        <v>6</v>
      </c>
      <c r="D34" s="53">
        <v>1306.2</v>
      </c>
      <c r="E34" s="53">
        <v>978.76930000000004</v>
      </c>
      <c r="F34" s="62">
        <f t="shared" si="1"/>
        <v>74.932575409585056</v>
      </c>
    </row>
    <row r="35" spans="1:6" ht="16.5" thickBot="1" x14ac:dyDescent="0.3">
      <c r="A35" s="59"/>
      <c r="B35" s="47" t="s">
        <v>81</v>
      </c>
      <c r="C35" s="60"/>
      <c r="D35" s="49">
        <f>SUM(D31:D34)</f>
        <v>86036.2</v>
      </c>
      <c r="E35" s="49">
        <f>SUM(E31:E34)</f>
        <v>17789.451430000001</v>
      </c>
      <c r="F35" s="50">
        <f t="shared" si="1"/>
        <v>20.676705189211056</v>
      </c>
    </row>
    <row r="36" spans="1:6" ht="25.5" x14ac:dyDescent="0.25">
      <c r="A36" s="216" t="s">
        <v>13</v>
      </c>
      <c r="B36" s="61" t="s">
        <v>205</v>
      </c>
      <c r="C36" s="51" t="s">
        <v>5</v>
      </c>
      <c r="D36" s="53">
        <v>843.65</v>
      </c>
      <c r="E36" s="53">
        <v>0</v>
      </c>
      <c r="F36" s="62">
        <f t="shared" si="1"/>
        <v>0</v>
      </c>
    </row>
    <row r="37" spans="1:6" ht="25.5" x14ac:dyDescent="0.25">
      <c r="A37" s="217"/>
      <c r="B37" s="55"/>
      <c r="C37" s="52" t="s">
        <v>7</v>
      </c>
      <c r="D37" s="53">
        <v>662.88</v>
      </c>
      <c r="E37" s="53">
        <v>0</v>
      </c>
      <c r="F37" s="62">
        <f t="shared" si="1"/>
        <v>0</v>
      </c>
    </row>
    <row r="38" spans="1:6" ht="38.25" x14ac:dyDescent="0.25">
      <c r="A38" s="217"/>
      <c r="B38" s="55"/>
      <c r="C38" s="52" t="s">
        <v>8</v>
      </c>
      <c r="D38" s="53">
        <v>90432.95</v>
      </c>
      <c r="E38" s="53">
        <v>17337.115379999999</v>
      </c>
      <c r="F38" s="62">
        <f t="shared" si="1"/>
        <v>19.17123723156217</v>
      </c>
    </row>
    <row r="39" spans="1:6" ht="16.5" thickBot="1" x14ac:dyDescent="0.3">
      <c r="A39" s="218"/>
      <c r="B39" s="63"/>
      <c r="C39" s="56" t="s">
        <v>6</v>
      </c>
      <c r="D39" s="53">
        <v>328.1</v>
      </c>
      <c r="E39" s="53">
        <v>2.35</v>
      </c>
      <c r="F39" s="62">
        <f t="shared" si="1"/>
        <v>0.71624504724169458</v>
      </c>
    </row>
    <row r="40" spans="1:6" ht="16.5" thickBot="1" x14ac:dyDescent="0.3">
      <c r="A40" s="59"/>
      <c r="B40" s="47" t="s">
        <v>81</v>
      </c>
      <c r="C40" s="60"/>
      <c r="D40" s="49">
        <f>SUM(D36:D39)</f>
        <v>92267.58</v>
      </c>
      <c r="E40" s="49">
        <f>SUM(E36:E39)</f>
        <v>17339.465379999998</v>
      </c>
      <c r="F40" s="50">
        <f t="shared" si="1"/>
        <v>18.792587147078095</v>
      </c>
    </row>
    <row r="41" spans="1:6" ht="45" x14ac:dyDescent="0.25">
      <c r="A41" s="216" t="s">
        <v>14</v>
      </c>
      <c r="B41" s="61" t="s">
        <v>206</v>
      </c>
      <c r="C41" s="51" t="s">
        <v>5</v>
      </c>
      <c r="D41" s="53">
        <v>0</v>
      </c>
      <c r="E41" s="53">
        <v>0</v>
      </c>
      <c r="F41" s="62">
        <v>0</v>
      </c>
    </row>
    <row r="42" spans="1:6" ht="25.5" x14ac:dyDescent="0.25">
      <c r="A42" s="217"/>
      <c r="B42" s="55"/>
      <c r="C42" s="52" t="s">
        <v>7</v>
      </c>
      <c r="D42" s="53">
        <v>0</v>
      </c>
      <c r="E42" s="53">
        <v>0</v>
      </c>
      <c r="F42" s="54">
        <v>0</v>
      </c>
    </row>
    <row r="43" spans="1:6" ht="38.25" x14ac:dyDescent="0.25">
      <c r="A43" s="217"/>
      <c r="B43" s="55"/>
      <c r="C43" s="52" t="s">
        <v>8</v>
      </c>
      <c r="D43" s="53">
        <v>762416</v>
      </c>
      <c r="E43" s="53">
        <v>139487.32853</v>
      </c>
      <c r="F43" s="62">
        <f t="shared" si="1"/>
        <v>18.295435632253255</v>
      </c>
    </row>
    <row r="44" spans="1:6" ht="16.5" thickBot="1" x14ac:dyDescent="0.3">
      <c r="A44" s="218"/>
      <c r="B44" s="63"/>
      <c r="C44" s="56" t="s">
        <v>6</v>
      </c>
      <c r="D44" s="53">
        <v>138397.29999999999</v>
      </c>
      <c r="E44" s="53">
        <v>32478.5978</v>
      </c>
      <c r="F44" s="62">
        <f t="shared" si="1"/>
        <v>23.467652764902208</v>
      </c>
    </row>
    <row r="45" spans="1:6" ht="16.5" thickBot="1" x14ac:dyDescent="0.3">
      <c r="A45" s="59"/>
      <c r="B45" s="47" t="s">
        <v>81</v>
      </c>
      <c r="C45" s="60"/>
      <c r="D45" s="49">
        <f>SUM(D41:D44)</f>
        <v>900813.3</v>
      </c>
      <c r="E45" s="49">
        <f>SUM(E41:E44)</f>
        <v>171965.92632999999</v>
      </c>
      <c r="F45" s="50">
        <f t="shared" si="1"/>
        <v>19.090074084163717</v>
      </c>
    </row>
    <row r="46" spans="1:6" ht="30" x14ac:dyDescent="0.25">
      <c r="A46" s="216" t="s">
        <v>15</v>
      </c>
      <c r="B46" s="66" t="s">
        <v>207</v>
      </c>
      <c r="C46" s="67" t="s">
        <v>5</v>
      </c>
      <c r="D46" s="68">
        <v>0</v>
      </c>
      <c r="E46" s="68">
        <v>0</v>
      </c>
      <c r="F46" s="69">
        <v>0</v>
      </c>
    </row>
    <row r="47" spans="1:6" ht="25.5" x14ac:dyDescent="0.25">
      <c r="A47" s="217"/>
      <c r="B47" s="55"/>
      <c r="C47" s="52" t="s">
        <v>7</v>
      </c>
      <c r="D47" s="53">
        <v>59680</v>
      </c>
      <c r="E47" s="53">
        <v>0</v>
      </c>
      <c r="F47" s="54">
        <v>0</v>
      </c>
    </row>
    <row r="48" spans="1:6" ht="38.25" x14ac:dyDescent="0.25">
      <c r="A48" s="217"/>
      <c r="B48" s="55"/>
      <c r="C48" s="52" t="s">
        <v>8</v>
      </c>
      <c r="D48" s="53">
        <v>20320</v>
      </c>
      <c r="E48" s="53">
        <v>0</v>
      </c>
      <c r="F48" s="54">
        <v>0</v>
      </c>
    </row>
    <row r="49" spans="1:6" ht="16.5" thickBot="1" x14ac:dyDescent="0.3">
      <c r="A49" s="218"/>
      <c r="B49" s="70"/>
      <c r="C49" s="71" t="s">
        <v>6</v>
      </c>
      <c r="D49" s="72">
        <v>0</v>
      </c>
      <c r="E49" s="72">
        <v>0</v>
      </c>
      <c r="F49" s="73">
        <v>0</v>
      </c>
    </row>
    <row r="50" spans="1:6" ht="16.5" thickBot="1" x14ac:dyDescent="0.3">
      <c r="A50" s="59"/>
      <c r="B50" s="47" t="s">
        <v>81</v>
      </c>
      <c r="C50" s="60"/>
      <c r="D50" s="49">
        <f>SUM(D46:D49)</f>
        <v>80000</v>
      </c>
      <c r="E50" s="49">
        <f>SUM(E46:E49)</f>
        <v>0</v>
      </c>
      <c r="F50" s="64">
        <v>0</v>
      </c>
    </row>
    <row r="51" spans="1:6" ht="30" x14ac:dyDescent="0.25">
      <c r="A51" s="217" t="s">
        <v>16</v>
      </c>
      <c r="B51" s="61" t="s">
        <v>203</v>
      </c>
      <c r="C51" s="51" t="s">
        <v>5</v>
      </c>
      <c r="D51" s="68">
        <v>0</v>
      </c>
      <c r="E51" s="68">
        <v>0</v>
      </c>
      <c r="F51" s="69">
        <v>0</v>
      </c>
    </row>
    <row r="52" spans="1:6" ht="25.5" x14ac:dyDescent="0.25">
      <c r="A52" s="217"/>
      <c r="B52" s="55"/>
      <c r="C52" s="52" t="s">
        <v>7</v>
      </c>
      <c r="D52" s="53">
        <v>0</v>
      </c>
      <c r="E52" s="53">
        <v>0</v>
      </c>
      <c r="F52" s="54">
        <v>0</v>
      </c>
    </row>
    <row r="53" spans="1:6" ht="38.25" x14ac:dyDescent="0.25">
      <c r="A53" s="217"/>
      <c r="B53" s="55"/>
      <c r="C53" s="52" t="s">
        <v>8</v>
      </c>
      <c r="D53" s="53">
        <v>264253</v>
      </c>
      <c r="E53" s="53">
        <v>53124.82</v>
      </c>
      <c r="F53" s="54">
        <f>E53/D53*100</f>
        <v>20.103771764180539</v>
      </c>
    </row>
    <row r="54" spans="1:6" ht="16.5" thickBot="1" x14ac:dyDescent="0.3">
      <c r="A54" s="218"/>
      <c r="B54" s="63"/>
      <c r="C54" s="56" t="s">
        <v>6</v>
      </c>
      <c r="D54" s="53">
        <v>45074.9</v>
      </c>
      <c r="E54" s="53">
        <v>8969.8649999999998</v>
      </c>
      <c r="F54" s="54">
        <f>E54/D54*100</f>
        <v>19.899911036962919</v>
      </c>
    </row>
    <row r="55" spans="1:6" ht="16.5" thickBot="1" x14ac:dyDescent="0.3">
      <c r="A55" s="74"/>
      <c r="B55" s="75" t="s">
        <v>81</v>
      </c>
      <c r="C55" s="76"/>
      <c r="D55" s="77">
        <f>SUM(D51:D54)</f>
        <v>309327.90000000002</v>
      </c>
      <c r="E55" s="77">
        <f>SUM(E51:E54)</f>
        <v>62094.684999999998</v>
      </c>
      <c r="F55" s="78">
        <f>E55/D55*100</f>
        <v>20.074065417312823</v>
      </c>
    </row>
    <row r="56" spans="1:6" ht="25.5" x14ac:dyDescent="0.25">
      <c r="A56" s="216" t="s">
        <v>17</v>
      </c>
      <c r="B56" s="254" t="s">
        <v>208</v>
      </c>
      <c r="C56" s="67" t="s">
        <v>5</v>
      </c>
      <c r="D56" s="79">
        <v>0</v>
      </c>
      <c r="E56" s="79">
        <v>0</v>
      </c>
      <c r="F56" s="80">
        <v>0</v>
      </c>
    </row>
    <row r="57" spans="1:6" ht="25.5" x14ac:dyDescent="0.25">
      <c r="A57" s="217"/>
      <c r="B57" s="252"/>
      <c r="C57" s="52" t="s">
        <v>7</v>
      </c>
      <c r="D57" s="53">
        <v>0</v>
      </c>
      <c r="E57" s="53">
        <v>0</v>
      </c>
      <c r="F57" s="54">
        <v>0</v>
      </c>
    </row>
    <row r="58" spans="1:6" ht="38.25" x14ac:dyDescent="0.25">
      <c r="A58" s="217"/>
      <c r="B58" s="252"/>
      <c r="C58" s="52" t="s">
        <v>8</v>
      </c>
      <c r="D58" s="53">
        <v>600</v>
      </c>
      <c r="E58" s="53">
        <v>0</v>
      </c>
      <c r="F58" s="81">
        <v>0</v>
      </c>
    </row>
    <row r="59" spans="1:6" ht="16.5" thickBot="1" x14ac:dyDescent="0.3">
      <c r="A59" s="218"/>
      <c r="B59" s="253"/>
      <c r="C59" s="71" t="s">
        <v>6</v>
      </c>
      <c r="D59" s="72">
        <v>0</v>
      </c>
      <c r="E59" s="72">
        <v>0</v>
      </c>
      <c r="F59" s="73">
        <v>0</v>
      </c>
    </row>
    <row r="60" spans="1:6" ht="16.5" thickBot="1" x14ac:dyDescent="0.3">
      <c r="A60" s="82"/>
      <c r="B60" s="75" t="s">
        <v>81</v>
      </c>
      <c r="C60" s="83"/>
      <c r="D60" s="77">
        <f>SUM(D56:D59)</f>
        <v>600</v>
      </c>
      <c r="E60" s="77">
        <f t="shared" ref="E60:F60" si="2">SUM(E56:E59)</f>
        <v>0</v>
      </c>
      <c r="F60" s="84">
        <f t="shared" si="2"/>
        <v>0</v>
      </c>
    </row>
    <row r="61" spans="1:6" ht="25.5" x14ac:dyDescent="0.25">
      <c r="A61" s="216" t="s">
        <v>18</v>
      </c>
      <c r="B61" s="254" t="s">
        <v>23</v>
      </c>
      <c r="C61" s="67" t="s">
        <v>5</v>
      </c>
      <c r="D61" s="68">
        <v>0</v>
      </c>
      <c r="E61" s="68">
        <v>0</v>
      </c>
      <c r="F61" s="69">
        <v>0</v>
      </c>
    </row>
    <row r="62" spans="1:6" ht="25.5" x14ac:dyDescent="0.25">
      <c r="A62" s="217"/>
      <c r="B62" s="252"/>
      <c r="C62" s="52" t="s">
        <v>7</v>
      </c>
      <c r="D62" s="53">
        <v>0</v>
      </c>
      <c r="E62" s="53">
        <v>0</v>
      </c>
      <c r="F62" s="54">
        <v>0</v>
      </c>
    </row>
    <row r="63" spans="1:6" ht="38.25" x14ac:dyDescent="0.25">
      <c r="A63" s="217"/>
      <c r="B63" s="252"/>
      <c r="C63" s="52" t="s">
        <v>8</v>
      </c>
      <c r="D63" s="53">
        <v>48388</v>
      </c>
      <c r="E63" s="53">
        <v>8169.2229399999997</v>
      </c>
      <c r="F63" s="81">
        <f>E63/D63*100</f>
        <v>16.88274559808217</v>
      </c>
    </row>
    <row r="64" spans="1:6" ht="16.5" thickBot="1" x14ac:dyDescent="0.3">
      <c r="A64" s="218"/>
      <c r="B64" s="253"/>
      <c r="C64" s="71" t="s">
        <v>6</v>
      </c>
      <c r="D64" s="72">
        <v>0</v>
      </c>
      <c r="E64" s="72">
        <v>0</v>
      </c>
      <c r="F64" s="73">
        <v>0</v>
      </c>
    </row>
    <row r="65" spans="1:6" ht="16.5" thickBot="1" x14ac:dyDescent="0.3">
      <c r="A65" s="85"/>
      <c r="B65" s="47" t="s">
        <v>81</v>
      </c>
      <c r="C65" s="86"/>
      <c r="D65" s="49">
        <f>SUM(D61:D64)</f>
        <v>48388</v>
      </c>
      <c r="E65" s="49">
        <f>SUM(E61:E64)</f>
        <v>8169.2229399999997</v>
      </c>
      <c r="F65" s="50">
        <f>E65/D65*100</f>
        <v>16.88274559808217</v>
      </c>
    </row>
    <row r="66" spans="1:6" ht="25.5" x14ac:dyDescent="0.25">
      <c r="A66" s="217" t="s">
        <v>149</v>
      </c>
      <c r="B66" s="182" t="s">
        <v>369</v>
      </c>
      <c r="C66" s="51" t="s">
        <v>5</v>
      </c>
      <c r="D66" s="4">
        <v>0</v>
      </c>
      <c r="E66" s="4">
        <v>0</v>
      </c>
      <c r="F66" s="87">
        <v>0</v>
      </c>
    </row>
    <row r="67" spans="1:6" ht="25.5" x14ac:dyDescent="0.25">
      <c r="A67" s="217"/>
      <c r="B67" s="88"/>
      <c r="C67" s="52" t="s">
        <v>7</v>
      </c>
      <c r="D67" s="53">
        <v>10681</v>
      </c>
      <c r="E67" s="53">
        <v>2092.7506100000001</v>
      </c>
      <c r="F67" s="81">
        <f>E67/D67*100</f>
        <v>19.593208594700869</v>
      </c>
    </row>
    <row r="68" spans="1:6" ht="38.25" x14ac:dyDescent="0.25">
      <c r="A68" s="217"/>
      <c r="B68" s="88"/>
      <c r="C68" s="52" t="s">
        <v>8</v>
      </c>
      <c r="D68" s="53">
        <v>5434</v>
      </c>
      <c r="E68" s="53">
        <v>1898.61655</v>
      </c>
      <c r="F68" s="81">
        <f>E68/D68*100</f>
        <v>34.939575818917923</v>
      </c>
    </row>
    <row r="69" spans="1:6" ht="16.5" thickBot="1" x14ac:dyDescent="0.3">
      <c r="A69" s="218"/>
      <c r="B69" s="89"/>
      <c r="C69" s="71" t="s">
        <v>6</v>
      </c>
      <c r="D69" s="72">
        <v>0</v>
      </c>
      <c r="E69" s="72">
        <v>0</v>
      </c>
      <c r="F69" s="90">
        <v>0</v>
      </c>
    </row>
    <row r="70" spans="1:6" ht="16.5" thickBot="1" x14ac:dyDescent="0.3">
      <c r="A70" s="59"/>
      <c r="B70" s="75" t="s">
        <v>81</v>
      </c>
      <c r="C70" s="60"/>
      <c r="D70" s="49">
        <f>SUM(D66:D69)</f>
        <v>16115</v>
      </c>
      <c r="E70" s="49">
        <f>SUM(E66:E69)</f>
        <v>3991.3671599999998</v>
      </c>
      <c r="F70" s="50">
        <f>E70/D70*100</f>
        <v>24.768024573378838</v>
      </c>
    </row>
    <row r="71" spans="1:6" ht="25.5" x14ac:dyDescent="0.25">
      <c r="A71" s="219" t="s">
        <v>19</v>
      </c>
      <c r="B71" s="222" t="s">
        <v>83</v>
      </c>
      <c r="C71" s="36" t="s">
        <v>5</v>
      </c>
      <c r="D71" s="68">
        <f t="shared" ref="D71:E74" si="3">D76+D81+D86</f>
        <v>292196.90999999997</v>
      </c>
      <c r="E71" s="68">
        <f t="shared" si="3"/>
        <v>60241.191319999998</v>
      </c>
      <c r="F71" s="69">
        <f t="shared" ref="F71:F73" si="4">E71/D71*100</f>
        <v>20.616642154087121</v>
      </c>
    </row>
    <row r="72" spans="1:6" ht="25.5" x14ac:dyDescent="0.25">
      <c r="A72" s="220"/>
      <c r="B72" s="223"/>
      <c r="C72" s="39" t="s">
        <v>7</v>
      </c>
      <c r="D72" s="53">
        <f t="shared" si="3"/>
        <v>6222965.9299999997</v>
      </c>
      <c r="E72" s="53">
        <f t="shared" si="3"/>
        <v>1153385.6967</v>
      </c>
      <c r="F72" s="54">
        <f t="shared" si="4"/>
        <v>18.534340532698369</v>
      </c>
    </row>
    <row r="73" spans="1:6" ht="38.25" x14ac:dyDescent="0.25">
      <c r="A73" s="220"/>
      <c r="B73" s="223"/>
      <c r="C73" s="39" t="s">
        <v>8</v>
      </c>
      <c r="D73" s="53">
        <f t="shared" si="3"/>
        <v>1620774.54</v>
      </c>
      <c r="E73" s="53">
        <f t="shared" si="3"/>
        <v>248340.89536999998</v>
      </c>
      <c r="F73" s="54">
        <f t="shared" si="4"/>
        <v>15.322359109244152</v>
      </c>
    </row>
    <row r="74" spans="1:6" ht="16.5" thickBot="1" x14ac:dyDescent="0.3">
      <c r="A74" s="221"/>
      <c r="B74" s="224"/>
      <c r="C74" s="43" t="s">
        <v>6</v>
      </c>
      <c r="D74" s="72">
        <f t="shared" si="3"/>
        <v>0</v>
      </c>
      <c r="E74" s="72">
        <f t="shared" si="3"/>
        <v>0</v>
      </c>
      <c r="F74" s="73">
        <v>0</v>
      </c>
    </row>
    <row r="75" spans="1:6" ht="16.5" thickBot="1" x14ac:dyDescent="0.3">
      <c r="A75" s="91"/>
      <c r="B75" s="89" t="s">
        <v>79</v>
      </c>
      <c r="C75" s="92"/>
      <c r="D75" s="93">
        <f>SUM(D71:D74)</f>
        <v>8135937.3799999999</v>
      </c>
      <c r="E75" s="93">
        <f>SUM(E71:E74)</f>
        <v>1461967.78339</v>
      </c>
      <c r="F75" s="94">
        <f>E75/D75*100</f>
        <v>17.969260517956446</v>
      </c>
    </row>
    <row r="76" spans="1:6" ht="25.5" x14ac:dyDescent="0.25">
      <c r="A76" s="217" t="s">
        <v>20</v>
      </c>
      <c r="B76" s="61" t="s">
        <v>84</v>
      </c>
      <c r="C76" s="51" t="s">
        <v>5</v>
      </c>
      <c r="D76" s="4">
        <v>292196.90999999997</v>
      </c>
      <c r="E76" s="53">
        <v>60241.191319999998</v>
      </c>
      <c r="F76" s="10">
        <f>E76/D76*100</f>
        <v>20.616642154087121</v>
      </c>
    </row>
    <row r="77" spans="1:6" ht="25.5" x14ac:dyDescent="0.25">
      <c r="A77" s="217"/>
      <c r="B77" s="55"/>
      <c r="C77" s="52" t="s">
        <v>7</v>
      </c>
      <c r="D77" s="53">
        <v>6222965.9299999997</v>
      </c>
      <c r="E77" s="53">
        <v>1153385.6967</v>
      </c>
      <c r="F77" s="54">
        <f>E77/D77*100</f>
        <v>18.534340532698369</v>
      </c>
    </row>
    <row r="78" spans="1:6" ht="38.25" x14ac:dyDescent="0.25">
      <c r="A78" s="217"/>
      <c r="B78" s="55"/>
      <c r="C78" s="52" t="s">
        <v>8</v>
      </c>
      <c r="D78" s="53">
        <v>1334740.54</v>
      </c>
      <c r="E78" s="53">
        <v>195950.07550000001</v>
      </c>
      <c r="F78" s="54">
        <f>E78/D78*100</f>
        <v>14.680761513394955</v>
      </c>
    </row>
    <row r="79" spans="1:6" ht="16.5" thickBot="1" x14ac:dyDescent="0.3">
      <c r="A79" s="218"/>
      <c r="B79" s="63"/>
      <c r="C79" s="56" t="s">
        <v>6</v>
      </c>
      <c r="D79" s="72">
        <v>0</v>
      </c>
      <c r="E79" s="72">
        <v>0</v>
      </c>
      <c r="F79" s="73">
        <v>0</v>
      </c>
    </row>
    <row r="80" spans="1:6" ht="16.5" thickBot="1" x14ac:dyDescent="0.3">
      <c r="A80" s="59"/>
      <c r="B80" s="47" t="s">
        <v>81</v>
      </c>
      <c r="C80" s="60"/>
      <c r="D80" s="49">
        <f>SUM(D76:D79)</f>
        <v>7849903.3799999999</v>
      </c>
      <c r="E80" s="49">
        <f>SUM(E76:E79)</f>
        <v>1409576.96352</v>
      </c>
      <c r="F80" s="50">
        <f>E80/D80*100</f>
        <v>17.956615454800666</v>
      </c>
    </row>
    <row r="81" spans="1:6" ht="30" x14ac:dyDescent="0.25">
      <c r="A81" s="216" t="s">
        <v>21</v>
      </c>
      <c r="B81" s="61" t="s">
        <v>48</v>
      </c>
      <c r="C81" s="51" t="s">
        <v>5</v>
      </c>
      <c r="D81" s="53">
        <v>0</v>
      </c>
      <c r="E81" s="53">
        <v>0</v>
      </c>
      <c r="F81" s="54">
        <v>0</v>
      </c>
    </row>
    <row r="82" spans="1:6" ht="25.5" x14ac:dyDescent="0.25">
      <c r="A82" s="217"/>
      <c r="B82" s="55"/>
      <c r="C82" s="52" t="s">
        <v>7</v>
      </c>
      <c r="D82" s="53">
        <v>0</v>
      </c>
      <c r="E82" s="53">
        <v>0</v>
      </c>
      <c r="F82" s="54">
        <v>0</v>
      </c>
    </row>
    <row r="83" spans="1:6" ht="38.25" x14ac:dyDescent="0.25">
      <c r="A83" s="217"/>
      <c r="B83" s="55"/>
      <c r="C83" s="52" t="s">
        <v>8</v>
      </c>
      <c r="D83" s="53">
        <v>109192</v>
      </c>
      <c r="E83" s="53">
        <v>18230.46529</v>
      </c>
      <c r="F83" s="54">
        <f>E83/D83*100</f>
        <v>16.695788418565463</v>
      </c>
    </row>
    <row r="84" spans="1:6" ht="16.5" thickBot="1" x14ac:dyDescent="0.3">
      <c r="A84" s="218"/>
      <c r="B84" s="63"/>
      <c r="C84" s="56" t="s">
        <v>6</v>
      </c>
      <c r="D84" s="72">
        <v>0</v>
      </c>
      <c r="E84" s="72">
        <v>0</v>
      </c>
      <c r="F84" s="73">
        <v>0</v>
      </c>
    </row>
    <row r="85" spans="1:6" ht="16.5" thickBot="1" x14ac:dyDescent="0.3">
      <c r="A85" s="59"/>
      <c r="B85" s="47" t="s">
        <v>81</v>
      </c>
      <c r="C85" s="60"/>
      <c r="D85" s="49">
        <f>SUM(D81:D84)</f>
        <v>109192</v>
      </c>
      <c r="E85" s="49">
        <f>SUM(E81:E84)</f>
        <v>18230.46529</v>
      </c>
      <c r="F85" s="50">
        <f>E85/D85*100</f>
        <v>16.695788418565463</v>
      </c>
    </row>
    <row r="86" spans="1:6" ht="25.5" x14ac:dyDescent="0.25">
      <c r="A86" s="216" t="s">
        <v>22</v>
      </c>
      <c r="B86" s="61" t="s">
        <v>23</v>
      </c>
      <c r="C86" s="51" t="s">
        <v>5</v>
      </c>
      <c r="D86" s="53">
        <v>0</v>
      </c>
      <c r="E86" s="53">
        <v>0</v>
      </c>
      <c r="F86" s="54">
        <v>0</v>
      </c>
    </row>
    <row r="87" spans="1:6" ht="25.5" x14ac:dyDescent="0.25">
      <c r="A87" s="217"/>
      <c r="B87" s="55"/>
      <c r="C87" s="52" t="s">
        <v>7</v>
      </c>
      <c r="D87" s="53">
        <v>0</v>
      </c>
      <c r="E87" s="53">
        <v>0</v>
      </c>
      <c r="F87" s="54">
        <v>0</v>
      </c>
    </row>
    <row r="88" spans="1:6" ht="38.25" x14ac:dyDescent="0.25">
      <c r="A88" s="217"/>
      <c r="B88" s="55"/>
      <c r="C88" s="52" t="s">
        <v>8</v>
      </c>
      <c r="D88" s="53">
        <v>176842</v>
      </c>
      <c r="E88" s="53">
        <v>34160.354579999999</v>
      </c>
      <c r="F88" s="54">
        <f>E88/D88*100</f>
        <v>19.316878671356353</v>
      </c>
    </row>
    <row r="89" spans="1:6" ht="16.5" thickBot="1" x14ac:dyDescent="0.3">
      <c r="A89" s="218"/>
      <c r="B89" s="63"/>
      <c r="C89" s="56" t="s">
        <v>6</v>
      </c>
      <c r="D89" s="53">
        <v>0</v>
      </c>
      <c r="E89" s="53">
        <v>0</v>
      </c>
      <c r="F89" s="54">
        <v>0</v>
      </c>
    </row>
    <row r="90" spans="1:6" ht="16.5" thickBot="1" x14ac:dyDescent="0.3">
      <c r="A90" s="59"/>
      <c r="B90" s="47" t="s">
        <v>81</v>
      </c>
      <c r="C90" s="60"/>
      <c r="D90" s="49">
        <f>SUM(D86:D89)</f>
        <v>176842</v>
      </c>
      <c r="E90" s="49">
        <f>SUM(E86:E89)</f>
        <v>34160.354579999999</v>
      </c>
      <c r="F90" s="50">
        <f>E90/D90*100</f>
        <v>19.316878671356353</v>
      </c>
    </row>
    <row r="91" spans="1:6" ht="25.5" x14ac:dyDescent="0.25">
      <c r="A91" s="219" t="s">
        <v>24</v>
      </c>
      <c r="B91" s="222" t="s">
        <v>85</v>
      </c>
      <c r="C91" s="36" t="s">
        <v>5</v>
      </c>
      <c r="D91" s="11">
        <f>D96</f>
        <v>0</v>
      </c>
      <c r="E91" s="11">
        <f>E96</f>
        <v>0</v>
      </c>
      <c r="F91" s="54">
        <v>0</v>
      </c>
    </row>
    <row r="92" spans="1:6" ht="25.5" x14ac:dyDescent="0.25">
      <c r="A92" s="220"/>
      <c r="B92" s="223"/>
      <c r="C92" s="39" t="s">
        <v>7</v>
      </c>
      <c r="D92" s="53">
        <f>D97+D102+D107+D112+D117+D122</f>
        <v>34066</v>
      </c>
      <c r="E92" s="53">
        <f>E97+E102+E107+E112+E117+E122</f>
        <v>3531.76</v>
      </c>
      <c r="F92" s="54">
        <f>E92/D92*100</f>
        <v>10.367404450184935</v>
      </c>
    </row>
    <row r="93" spans="1:6" ht="38.25" x14ac:dyDescent="0.25">
      <c r="A93" s="220"/>
      <c r="B93" s="223"/>
      <c r="C93" s="39" t="s">
        <v>8</v>
      </c>
      <c r="D93" s="53">
        <f>D98+D103+D108+D113+D118+D123</f>
        <v>145151</v>
      </c>
      <c r="E93" s="53">
        <f>E98+E103+E108+E113+E118+E123</f>
        <v>18303.003850000001</v>
      </c>
      <c r="F93" s="54">
        <f>E93/D93*100</f>
        <v>12.609629868206213</v>
      </c>
    </row>
    <row r="94" spans="1:6" ht="16.5" thickBot="1" x14ac:dyDescent="0.3">
      <c r="A94" s="221"/>
      <c r="B94" s="224"/>
      <c r="C94" s="43" t="s">
        <v>6</v>
      </c>
      <c r="D94" s="72">
        <v>0</v>
      </c>
      <c r="E94" s="72">
        <v>0</v>
      </c>
      <c r="F94" s="73">
        <v>0</v>
      </c>
    </row>
    <row r="95" spans="1:6" ht="16.5" thickBot="1" x14ac:dyDescent="0.3">
      <c r="A95" s="46"/>
      <c r="B95" s="47" t="s">
        <v>79</v>
      </c>
      <c r="C95" s="48"/>
      <c r="D95" s="49">
        <f>SUM(D91:D94)</f>
        <v>179217</v>
      </c>
      <c r="E95" s="49">
        <f>SUM(E91:E94)</f>
        <v>21834.763850000003</v>
      </c>
      <c r="F95" s="64">
        <f>E95/D95*100</f>
        <v>12.183422247889432</v>
      </c>
    </row>
    <row r="96" spans="1:6" ht="25.5" x14ac:dyDescent="0.25">
      <c r="A96" s="217" t="s">
        <v>25</v>
      </c>
      <c r="B96" s="225" t="s">
        <v>86</v>
      </c>
      <c r="C96" s="51" t="s">
        <v>5</v>
      </c>
      <c r="D96" s="53">
        <v>0</v>
      </c>
      <c r="E96" s="53">
        <v>0</v>
      </c>
      <c r="F96" s="54">
        <v>0</v>
      </c>
    </row>
    <row r="97" spans="1:6" ht="25.5" x14ac:dyDescent="0.25">
      <c r="A97" s="217"/>
      <c r="B97" s="226"/>
      <c r="C97" s="95" t="s">
        <v>7</v>
      </c>
      <c r="D97" s="53">
        <v>0</v>
      </c>
      <c r="E97" s="53">
        <v>0</v>
      </c>
      <c r="F97" s="54">
        <v>0</v>
      </c>
    </row>
    <row r="98" spans="1:6" ht="38.25" x14ac:dyDescent="0.25">
      <c r="A98" s="217"/>
      <c r="B98" s="226"/>
      <c r="C98" s="95" t="s">
        <v>8</v>
      </c>
      <c r="D98" s="96">
        <v>96000</v>
      </c>
      <c r="E98" s="53">
        <v>18303.003850000001</v>
      </c>
      <c r="F98" s="54">
        <f>E98/D98*100</f>
        <v>19.065629010416668</v>
      </c>
    </row>
    <row r="99" spans="1:6" ht="16.5" thickBot="1" x14ac:dyDescent="0.3">
      <c r="A99" s="217"/>
      <c r="B99" s="249"/>
      <c r="C99" s="56" t="s">
        <v>6</v>
      </c>
      <c r="D99" s="97">
        <v>0</v>
      </c>
      <c r="E99" s="57">
        <v>0</v>
      </c>
      <c r="F99" s="58">
        <v>0</v>
      </c>
    </row>
    <row r="100" spans="1:6" ht="16.5" thickBot="1" x14ac:dyDescent="0.3">
      <c r="A100" s="59"/>
      <c r="B100" s="47" t="s">
        <v>81</v>
      </c>
      <c r="C100" s="60"/>
      <c r="D100" s="49">
        <f>SUM(D96:D99)</f>
        <v>96000</v>
      </c>
      <c r="E100" s="49">
        <f>SUM(E96:E99)</f>
        <v>18303.003850000001</v>
      </c>
      <c r="F100" s="50">
        <f>E100/D100*100</f>
        <v>19.065629010416668</v>
      </c>
    </row>
    <row r="101" spans="1:6" ht="30" x14ac:dyDescent="0.25">
      <c r="A101" s="216" t="s">
        <v>26</v>
      </c>
      <c r="B101" s="61" t="s">
        <v>87</v>
      </c>
      <c r="C101" s="51" t="s">
        <v>5</v>
      </c>
      <c r="D101" s="98">
        <v>0</v>
      </c>
      <c r="E101" s="98">
        <v>0</v>
      </c>
      <c r="F101" s="99">
        <v>0</v>
      </c>
    </row>
    <row r="102" spans="1:6" ht="25.5" x14ac:dyDescent="0.25">
      <c r="A102" s="217"/>
      <c r="B102" s="55"/>
      <c r="C102" s="95" t="s">
        <v>7</v>
      </c>
      <c r="D102" s="53">
        <v>16685</v>
      </c>
      <c r="E102" s="53">
        <v>0</v>
      </c>
      <c r="F102" s="54">
        <f>E102/D102*100</f>
        <v>0</v>
      </c>
    </row>
    <row r="103" spans="1:6" ht="38.25" x14ac:dyDescent="0.25">
      <c r="A103" s="217"/>
      <c r="B103" s="55"/>
      <c r="C103" s="95" t="s">
        <v>8</v>
      </c>
      <c r="D103" s="53">
        <v>47151</v>
      </c>
      <c r="E103" s="53">
        <v>0</v>
      </c>
      <c r="F103" s="54">
        <f>E103/D103*100</f>
        <v>0</v>
      </c>
    </row>
    <row r="104" spans="1:6" ht="16.5" thickBot="1" x14ac:dyDescent="0.3">
      <c r="A104" s="218"/>
      <c r="B104" s="63"/>
      <c r="C104" s="56" t="s">
        <v>6</v>
      </c>
      <c r="D104" s="97">
        <v>0</v>
      </c>
      <c r="E104" s="97">
        <v>0</v>
      </c>
      <c r="F104" s="100">
        <v>0</v>
      </c>
    </row>
    <row r="105" spans="1:6" ht="16.5" thickBot="1" x14ac:dyDescent="0.3">
      <c r="A105" s="59"/>
      <c r="B105" s="47" t="s">
        <v>81</v>
      </c>
      <c r="C105" s="191"/>
      <c r="D105" s="49">
        <f>SUM(D101:D104)</f>
        <v>63836</v>
      </c>
      <c r="E105" s="49">
        <f>SUM(E101:E104)</f>
        <v>0</v>
      </c>
      <c r="F105" s="50">
        <f>E105/D105*100</f>
        <v>0</v>
      </c>
    </row>
    <row r="106" spans="1:6" ht="29.25" customHeight="1" x14ac:dyDescent="0.25">
      <c r="A106" s="256" t="s">
        <v>228</v>
      </c>
      <c r="B106" s="252" t="s">
        <v>227</v>
      </c>
      <c r="C106" s="105" t="s">
        <v>5</v>
      </c>
      <c r="D106" s="4">
        <v>0</v>
      </c>
      <c r="E106" s="4">
        <v>0</v>
      </c>
      <c r="F106" s="87">
        <v>0</v>
      </c>
    </row>
    <row r="107" spans="1:6" ht="25.5" x14ac:dyDescent="0.25">
      <c r="A107" s="256"/>
      <c r="B107" s="252"/>
      <c r="C107" s="95" t="s">
        <v>7</v>
      </c>
      <c r="D107" s="53">
        <v>0</v>
      </c>
      <c r="E107" s="53">
        <v>0</v>
      </c>
      <c r="F107" s="81">
        <v>0</v>
      </c>
    </row>
    <row r="108" spans="1:6" ht="38.25" x14ac:dyDescent="0.25">
      <c r="A108" s="256"/>
      <c r="B108" s="252"/>
      <c r="C108" s="95" t="s">
        <v>8</v>
      </c>
      <c r="D108" s="53">
        <v>0</v>
      </c>
      <c r="E108" s="53">
        <v>0</v>
      </c>
      <c r="F108" s="81">
        <v>0</v>
      </c>
    </row>
    <row r="109" spans="1:6" ht="16.5" thickBot="1" x14ac:dyDescent="0.3">
      <c r="A109" s="256"/>
      <c r="B109" s="252"/>
      <c r="C109" s="56" t="s">
        <v>6</v>
      </c>
      <c r="D109" s="57">
        <v>0</v>
      </c>
      <c r="E109" s="57">
        <v>0</v>
      </c>
      <c r="F109" s="101">
        <v>0</v>
      </c>
    </row>
    <row r="110" spans="1:6" ht="16.5" thickBot="1" x14ac:dyDescent="0.3">
      <c r="A110" s="85"/>
      <c r="B110" s="47" t="s">
        <v>81</v>
      </c>
      <c r="C110" s="60"/>
      <c r="D110" s="49">
        <v>0</v>
      </c>
      <c r="E110" s="49">
        <v>0</v>
      </c>
      <c r="F110" s="50">
        <v>0</v>
      </c>
    </row>
    <row r="111" spans="1:6" ht="25.5" x14ac:dyDescent="0.25">
      <c r="A111" s="229" t="s">
        <v>229</v>
      </c>
      <c r="B111" s="252" t="s">
        <v>23</v>
      </c>
      <c r="C111" s="51" t="s">
        <v>5</v>
      </c>
      <c r="D111" s="4">
        <v>0</v>
      </c>
      <c r="E111" s="4">
        <v>0</v>
      </c>
      <c r="F111" s="87">
        <v>0</v>
      </c>
    </row>
    <row r="112" spans="1:6" ht="25.5" x14ac:dyDescent="0.25">
      <c r="A112" s="250"/>
      <c r="B112" s="252"/>
      <c r="C112" s="52" t="s">
        <v>7</v>
      </c>
      <c r="D112" s="53">
        <v>17381</v>
      </c>
      <c r="E112" s="53">
        <v>3531.76</v>
      </c>
      <c r="F112" s="54">
        <f>E112/D112*100</f>
        <v>20.319659398193433</v>
      </c>
    </row>
    <row r="113" spans="1:6" ht="38.25" x14ac:dyDescent="0.25">
      <c r="A113" s="250"/>
      <c r="B113" s="252"/>
      <c r="C113" s="52" t="s">
        <v>8</v>
      </c>
      <c r="D113" s="53">
        <v>0</v>
      </c>
      <c r="E113" s="53">
        <v>0</v>
      </c>
      <c r="F113" s="81">
        <v>0</v>
      </c>
    </row>
    <row r="114" spans="1:6" ht="16.5" thickBot="1" x14ac:dyDescent="0.3">
      <c r="A114" s="251"/>
      <c r="B114" s="253"/>
      <c r="C114" s="71" t="s">
        <v>6</v>
      </c>
      <c r="D114" s="57">
        <v>0</v>
      </c>
      <c r="E114" s="57">
        <v>0</v>
      </c>
      <c r="F114" s="101">
        <v>0</v>
      </c>
    </row>
    <row r="115" spans="1:6" ht="16.5" thickBot="1" x14ac:dyDescent="0.3">
      <c r="A115" s="59"/>
      <c r="B115" s="47" t="s">
        <v>81</v>
      </c>
      <c r="C115" s="102"/>
      <c r="D115" s="49">
        <f>SUM(D111:D114)</f>
        <v>17381</v>
      </c>
      <c r="E115" s="49">
        <f>SUM(E111:E114)</f>
        <v>3531.76</v>
      </c>
      <c r="F115" s="50">
        <f>E115/D115*100</f>
        <v>20.319659398193433</v>
      </c>
    </row>
    <row r="116" spans="1:6" ht="30" x14ac:dyDescent="0.25">
      <c r="A116" s="216" t="s">
        <v>155</v>
      </c>
      <c r="B116" s="182" t="s">
        <v>74</v>
      </c>
      <c r="C116" s="51" t="s">
        <v>5</v>
      </c>
      <c r="D116" s="53">
        <v>0</v>
      </c>
      <c r="E116" s="53">
        <v>0</v>
      </c>
      <c r="F116" s="54">
        <v>0</v>
      </c>
    </row>
    <row r="117" spans="1:6" ht="25.5" x14ac:dyDescent="0.25">
      <c r="A117" s="217"/>
      <c r="B117" s="55"/>
      <c r="C117" s="52" t="s">
        <v>7</v>
      </c>
      <c r="D117" s="53">
        <v>0</v>
      </c>
      <c r="E117" s="53">
        <v>0</v>
      </c>
      <c r="F117" s="54">
        <v>0</v>
      </c>
    </row>
    <row r="118" spans="1:6" ht="38.25" x14ac:dyDescent="0.25">
      <c r="A118" s="217"/>
      <c r="B118" s="55"/>
      <c r="C118" s="52" t="s">
        <v>8</v>
      </c>
      <c r="D118" s="53">
        <v>2000</v>
      </c>
      <c r="E118" s="53">
        <v>0</v>
      </c>
      <c r="F118" s="54">
        <f>E118/D118*100</f>
        <v>0</v>
      </c>
    </row>
    <row r="119" spans="1:6" ht="16.5" thickBot="1" x14ac:dyDescent="0.3">
      <c r="A119" s="218"/>
      <c r="B119" s="63"/>
      <c r="C119" s="56" t="s">
        <v>6</v>
      </c>
      <c r="D119" s="53">
        <v>0</v>
      </c>
      <c r="E119" s="53">
        <v>0</v>
      </c>
      <c r="F119" s="54">
        <v>0</v>
      </c>
    </row>
    <row r="120" spans="1:6" ht="16.5" thickBot="1" x14ac:dyDescent="0.3">
      <c r="A120" s="59"/>
      <c r="B120" s="47" t="s">
        <v>81</v>
      </c>
      <c r="C120" s="60"/>
      <c r="D120" s="49">
        <f>SUM(D116:D119)</f>
        <v>2000</v>
      </c>
      <c r="E120" s="49">
        <f>SUM(E116:E119)</f>
        <v>0</v>
      </c>
      <c r="F120" s="50">
        <f>E120/D120*100</f>
        <v>0</v>
      </c>
    </row>
    <row r="121" spans="1:6" ht="25.5" x14ac:dyDescent="0.25">
      <c r="A121" s="216" t="s">
        <v>231</v>
      </c>
      <c r="B121" s="252" t="s">
        <v>232</v>
      </c>
      <c r="C121" s="105" t="s">
        <v>5</v>
      </c>
      <c r="D121" s="4">
        <v>0</v>
      </c>
      <c r="E121" s="4">
        <v>0</v>
      </c>
      <c r="F121" s="10">
        <v>0</v>
      </c>
    </row>
    <row r="122" spans="1:6" ht="25.5" x14ac:dyDescent="0.25">
      <c r="A122" s="217"/>
      <c r="B122" s="252"/>
      <c r="C122" s="39" t="s">
        <v>7</v>
      </c>
      <c r="D122" s="53">
        <v>0</v>
      </c>
      <c r="E122" s="53">
        <v>0</v>
      </c>
      <c r="F122" s="54">
        <v>0</v>
      </c>
    </row>
    <row r="123" spans="1:6" ht="38.25" x14ac:dyDescent="0.25">
      <c r="A123" s="217"/>
      <c r="B123" s="252"/>
      <c r="C123" s="39" t="s">
        <v>8</v>
      </c>
      <c r="D123" s="53">
        <v>0</v>
      </c>
      <c r="E123" s="53">
        <v>0</v>
      </c>
      <c r="F123" s="54">
        <v>0</v>
      </c>
    </row>
    <row r="124" spans="1:6" ht="16.5" thickBot="1" x14ac:dyDescent="0.3">
      <c r="A124" s="217"/>
      <c r="B124" s="252"/>
      <c r="C124" s="194" t="s">
        <v>6</v>
      </c>
      <c r="D124" s="57">
        <v>0</v>
      </c>
      <c r="E124" s="57">
        <v>0</v>
      </c>
      <c r="F124" s="58">
        <v>0</v>
      </c>
    </row>
    <row r="125" spans="1:6" ht="16.5" thickBot="1" x14ac:dyDescent="0.3">
      <c r="A125" s="85"/>
      <c r="B125" s="47" t="s">
        <v>81</v>
      </c>
      <c r="C125" s="60"/>
      <c r="D125" s="49">
        <v>0</v>
      </c>
      <c r="E125" s="49">
        <v>0</v>
      </c>
      <c r="F125" s="64">
        <v>0</v>
      </c>
    </row>
    <row r="126" spans="1:6" ht="25.5" x14ac:dyDescent="0.25">
      <c r="A126" s="220" t="s">
        <v>27</v>
      </c>
      <c r="B126" s="223" t="s">
        <v>88</v>
      </c>
      <c r="C126" s="105" t="s">
        <v>5</v>
      </c>
      <c r="D126" s="4">
        <v>0</v>
      </c>
      <c r="E126" s="4">
        <v>0</v>
      </c>
      <c r="F126" s="10">
        <v>0</v>
      </c>
    </row>
    <row r="127" spans="1:6" ht="25.5" x14ac:dyDescent="0.25">
      <c r="A127" s="220"/>
      <c r="B127" s="223"/>
      <c r="C127" s="39" t="s">
        <v>7</v>
      </c>
      <c r="D127" s="53">
        <f>D132+D137+D142</f>
        <v>46222.16</v>
      </c>
      <c r="E127" s="53">
        <v>0</v>
      </c>
      <c r="F127" s="54">
        <v>0</v>
      </c>
    </row>
    <row r="128" spans="1:6" ht="38.25" x14ac:dyDescent="0.25">
      <c r="A128" s="220"/>
      <c r="B128" s="223"/>
      <c r="C128" s="39" t="s">
        <v>8</v>
      </c>
      <c r="D128" s="53">
        <f>D133+D138+D143</f>
        <v>693872.83700000006</v>
      </c>
      <c r="E128" s="53">
        <f>E133+E138+E143</f>
        <v>139528.85500000001</v>
      </c>
      <c r="F128" s="54">
        <f>E128/D128*100</f>
        <v>20.1087068926435</v>
      </c>
    </row>
    <row r="129" spans="1:6" ht="16.5" thickBot="1" x14ac:dyDescent="0.3">
      <c r="A129" s="221"/>
      <c r="B129" s="224"/>
      <c r="C129" s="43" t="s">
        <v>6</v>
      </c>
      <c r="D129" s="53">
        <v>0</v>
      </c>
      <c r="E129" s="53">
        <v>0</v>
      </c>
      <c r="F129" s="54">
        <v>0</v>
      </c>
    </row>
    <row r="130" spans="1:6" ht="16.5" thickBot="1" x14ac:dyDescent="0.3">
      <c r="A130" s="46"/>
      <c r="B130" s="47" t="s">
        <v>79</v>
      </c>
      <c r="C130" s="48"/>
      <c r="D130" s="49">
        <f>SUM(D126:D129)</f>
        <v>740094.99700000009</v>
      </c>
      <c r="E130" s="49">
        <f>SUM(E126:E129)</f>
        <v>139528.85500000001</v>
      </c>
      <c r="F130" s="50">
        <f>E130/D130*100</f>
        <v>18.852830456304247</v>
      </c>
    </row>
    <row r="131" spans="1:6" ht="25.5" x14ac:dyDescent="0.25">
      <c r="A131" s="216" t="s">
        <v>28</v>
      </c>
      <c r="B131" s="180" t="s">
        <v>89</v>
      </c>
      <c r="C131" s="51" t="s">
        <v>5</v>
      </c>
      <c r="D131" s="4">
        <v>0</v>
      </c>
      <c r="E131" s="4">
        <v>0</v>
      </c>
      <c r="F131" s="10">
        <v>0</v>
      </c>
    </row>
    <row r="132" spans="1:6" ht="25.5" x14ac:dyDescent="0.25">
      <c r="A132" s="217"/>
      <c r="B132" s="180"/>
      <c r="C132" s="52" t="s">
        <v>7</v>
      </c>
      <c r="D132" s="53">
        <v>46222.16</v>
      </c>
      <c r="E132" s="53">
        <v>0</v>
      </c>
      <c r="F132" s="54">
        <v>0</v>
      </c>
    </row>
    <row r="133" spans="1:6" ht="38.25" x14ac:dyDescent="0.25">
      <c r="A133" s="217"/>
      <c r="B133" s="55"/>
      <c r="C133" s="52" t="s">
        <v>8</v>
      </c>
      <c r="D133" s="53">
        <v>337297.98700000002</v>
      </c>
      <c r="E133" s="53">
        <v>64055.26</v>
      </c>
      <c r="F133" s="54">
        <f>E133/D133*100</f>
        <v>18.990703315404016</v>
      </c>
    </row>
    <row r="134" spans="1:6" ht="16.5" thickBot="1" x14ac:dyDescent="0.3">
      <c r="A134" s="217"/>
      <c r="B134" s="55"/>
      <c r="C134" s="56" t="s">
        <v>6</v>
      </c>
      <c r="D134" s="57">
        <v>0</v>
      </c>
      <c r="E134" s="57">
        <v>0</v>
      </c>
      <c r="F134" s="58">
        <v>0</v>
      </c>
    </row>
    <row r="135" spans="1:6" ht="16.5" thickBot="1" x14ac:dyDescent="0.3">
      <c r="A135" s="59"/>
      <c r="B135" s="47" t="s">
        <v>81</v>
      </c>
      <c r="C135" s="60"/>
      <c r="D135" s="49">
        <f>SUM(D131:D134)</f>
        <v>383520.147</v>
      </c>
      <c r="E135" s="49">
        <f>SUM(E131:E134)</f>
        <v>64055.26</v>
      </c>
      <c r="F135" s="50">
        <f>E135/D135*100</f>
        <v>16.701928308345167</v>
      </c>
    </row>
    <row r="136" spans="1:6" ht="25.5" x14ac:dyDescent="0.25">
      <c r="A136" s="216" t="s">
        <v>29</v>
      </c>
      <c r="B136" s="61" t="s">
        <v>49</v>
      </c>
      <c r="C136" s="51" t="s">
        <v>5</v>
      </c>
      <c r="D136" s="53">
        <v>0</v>
      </c>
      <c r="E136" s="53">
        <v>0</v>
      </c>
      <c r="F136" s="54">
        <v>0</v>
      </c>
    </row>
    <row r="137" spans="1:6" ht="25.5" x14ac:dyDescent="0.25">
      <c r="A137" s="217"/>
      <c r="B137" s="55"/>
      <c r="C137" s="52" t="s">
        <v>7</v>
      </c>
      <c r="D137" s="53">
        <v>0</v>
      </c>
      <c r="E137" s="53">
        <v>0</v>
      </c>
      <c r="F137" s="54">
        <v>0</v>
      </c>
    </row>
    <row r="138" spans="1:6" ht="38.25" x14ac:dyDescent="0.25">
      <c r="A138" s="217"/>
      <c r="B138" s="55"/>
      <c r="C138" s="52" t="s">
        <v>8</v>
      </c>
      <c r="D138" s="53">
        <v>344763.85</v>
      </c>
      <c r="E138" s="53">
        <v>72046.154999999999</v>
      </c>
      <c r="F138" s="54">
        <f>E138/D138*100</f>
        <v>20.897247492740323</v>
      </c>
    </row>
    <row r="139" spans="1:6" ht="16.5" thickBot="1" x14ac:dyDescent="0.3">
      <c r="A139" s="218"/>
      <c r="B139" s="63"/>
      <c r="C139" s="56" t="s">
        <v>6</v>
      </c>
      <c r="D139" s="53">
        <v>0</v>
      </c>
      <c r="E139" s="53">
        <v>0</v>
      </c>
      <c r="F139" s="54">
        <v>0</v>
      </c>
    </row>
    <row r="140" spans="1:6" ht="16.5" thickBot="1" x14ac:dyDescent="0.3">
      <c r="A140" s="59"/>
      <c r="B140" s="47" t="s">
        <v>81</v>
      </c>
      <c r="C140" s="60"/>
      <c r="D140" s="49">
        <f>SUM(D136:D139)</f>
        <v>344763.85</v>
      </c>
      <c r="E140" s="49">
        <f>SUM(E136:E139)</f>
        <v>72046.154999999999</v>
      </c>
      <c r="F140" s="50">
        <f>E140/D140*100</f>
        <v>20.897247492740323</v>
      </c>
    </row>
    <row r="141" spans="1:6" ht="25.5" x14ac:dyDescent="0.25">
      <c r="A141" s="216" t="s">
        <v>30</v>
      </c>
      <c r="B141" s="61" t="s">
        <v>23</v>
      </c>
      <c r="C141" s="51" t="s">
        <v>5</v>
      </c>
      <c r="D141" s="53">
        <v>0</v>
      </c>
      <c r="E141" s="53">
        <v>0</v>
      </c>
      <c r="F141" s="54">
        <v>0</v>
      </c>
    </row>
    <row r="142" spans="1:6" ht="25.5" x14ac:dyDescent="0.25">
      <c r="A142" s="217"/>
      <c r="B142" s="55"/>
      <c r="C142" s="52" t="s">
        <v>7</v>
      </c>
      <c r="D142" s="53">
        <v>0</v>
      </c>
      <c r="E142" s="53">
        <v>0</v>
      </c>
      <c r="F142" s="54">
        <v>0</v>
      </c>
    </row>
    <row r="143" spans="1:6" ht="38.25" x14ac:dyDescent="0.25">
      <c r="A143" s="217"/>
      <c r="B143" s="55"/>
      <c r="C143" s="52" t="s">
        <v>8</v>
      </c>
      <c r="D143" s="53">
        <v>11811</v>
      </c>
      <c r="E143" s="53">
        <v>3427.44</v>
      </c>
      <c r="F143" s="54">
        <f>E143/D143*100</f>
        <v>29.019050038100076</v>
      </c>
    </row>
    <row r="144" spans="1:6" ht="16.5" thickBot="1" x14ac:dyDescent="0.3">
      <c r="A144" s="218"/>
      <c r="B144" s="63"/>
      <c r="C144" s="56" t="s">
        <v>6</v>
      </c>
      <c r="D144" s="53">
        <v>0</v>
      </c>
      <c r="E144" s="53">
        <v>0</v>
      </c>
      <c r="F144" s="54">
        <v>0</v>
      </c>
    </row>
    <row r="145" spans="1:6" ht="16.5" thickBot="1" x14ac:dyDescent="0.3">
      <c r="A145" s="59"/>
      <c r="B145" s="47" t="s">
        <v>81</v>
      </c>
      <c r="C145" s="60"/>
      <c r="D145" s="49">
        <f>SUM(D141:D144)</f>
        <v>11811</v>
      </c>
      <c r="E145" s="49">
        <f>SUM(E141:E144)</f>
        <v>3427.44</v>
      </c>
      <c r="F145" s="50">
        <f>E145/D145*100</f>
        <v>29.019050038100076</v>
      </c>
    </row>
    <row r="146" spans="1:6" ht="25.5" x14ac:dyDescent="0.25">
      <c r="A146" s="219" t="s">
        <v>31</v>
      </c>
      <c r="B146" s="222" t="s">
        <v>90</v>
      </c>
      <c r="C146" s="36" t="s">
        <v>5</v>
      </c>
      <c r="D146" s="53">
        <v>0</v>
      </c>
      <c r="E146" s="53">
        <v>0</v>
      </c>
      <c r="F146" s="54">
        <v>0</v>
      </c>
    </row>
    <row r="147" spans="1:6" ht="25.5" x14ac:dyDescent="0.25">
      <c r="A147" s="220"/>
      <c r="B147" s="223"/>
      <c r="C147" s="39" t="s">
        <v>7</v>
      </c>
      <c r="D147" s="53">
        <f>D152+D157+D162</f>
        <v>12080</v>
      </c>
      <c r="E147" s="53">
        <f>E152+E157+E162</f>
        <v>223.339</v>
      </c>
      <c r="F147" s="54">
        <f>E147/D147*100</f>
        <v>1.8488327814569536</v>
      </c>
    </row>
    <row r="148" spans="1:6" ht="38.25" x14ac:dyDescent="0.25">
      <c r="A148" s="220"/>
      <c r="B148" s="223"/>
      <c r="C148" s="39" t="s">
        <v>8</v>
      </c>
      <c r="D148" s="53">
        <f>D153+D158+D163</f>
        <v>1000</v>
      </c>
      <c r="E148" s="53">
        <f>E158</f>
        <v>0</v>
      </c>
      <c r="F148" s="54">
        <f>E148/D148*100</f>
        <v>0</v>
      </c>
    </row>
    <row r="149" spans="1:6" ht="16.5" thickBot="1" x14ac:dyDescent="0.3">
      <c r="A149" s="221"/>
      <c r="B149" s="224"/>
      <c r="C149" s="43" t="s">
        <v>6</v>
      </c>
      <c r="D149" s="53">
        <v>0</v>
      </c>
      <c r="E149" s="53">
        <v>0</v>
      </c>
      <c r="F149" s="54">
        <v>0</v>
      </c>
    </row>
    <row r="150" spans="1:6" ht="16.5" thickBot="1" x14ac:dyDescent="0.3">
      <c r="A150" s="46"/>
      <c r="B150" s="47" t="s">
        <v>79</v>
      </c>
      <c r="C150" s="48"/>
      <c r="D150" s="49">
        <f>SUM(D146:D149)</f>
        <v>13080</v>
      </c>
      <c r="E150" s="103">
        <f>SUM(E146:E149)</f>
        <v>223.339</v>
      </c>
      <c r="F150" s="104">
        <f>E150/D150*100</f>
        <v>1.7074847094801222</v>
      </c>
    </row>
    <row r="151" spans="1:6" ht="30" x14ac:dyDescent="0.25">
      <c r="A151" s="216" t="s">
        <v>32</v>
      </c>
      <c r="B151" s="180" t="s">
        <v>143</v>
      </c>
      <c r="C151" s="51" t="s">
        <v>5</v>
      </c>
      <c r="D151" s="4">
        <v>0</v>
      </c>
      <c r="E151" s="4">
        <v>0</v>
      </c>
      <c r="F151" s="10">
        <v>0</v>
      </c>
    </row>
    <row r="152" spans="1:6" ht="25.5" x14ac:dyDescent="0.25">
      <c r="A152" s="217"/>
      <c r="B152" s="180"/>
      <c r="C152" s="52" t="s">
        <v>7</v>
      </c>
      <c r="D152" s="53">
        <v>0</v>
      </c>
      <c r="E152" s="53">
        <v>0</v>
      </c>
      <c r="F152" s="54">
        <v>0</v>
      </c>
    </row>
    <row r="153" spans="1:6" ht="38.25" x14ac:dyDescent="0.25">
      <c r="A153" s="217"/>
      <c r="B153" s="55"/>
      <c r="C153" s="52" t="s">
        <v>8</v>
      </c>
      <c r="D153" s="53">
        <v>0</v>
      </c>
      <c r="E153" s="53">
        <v>0</v>
      </c>
      <c r="F153" s="54">
        <v>0</v>
      </c>
    </row>
    <row r="154" spans="1:6" ht="16.5" thickBot="1" x14ac:dyDescent="0.3">
      <c r="A154" s="217"/>
      <c r="B154" s="55"/>
      <c r="C154" s="56" t="s">
        <v>6</v>
      </c>
      <c r="D154" s="57">
        <v>0</v>
      </c>
      <c r="E154" s="57">
        <v>0</v>
      </c>
      <c r="F154" s="58">
        <v>0</v>
      </c>
    </row>
    <row r="155" spans="1:6" ht="16.5" thickBot="1" x14ac:dyDescent="0.3">
      <c r="A155" s="59"/>
      <c r="B155" s="47" t="s">
        <v>81</v>
      </c>
      <c r="C155" s="60"/>
      <c r="D155" s="49">
        <f>SUM(D151:D154)</f>
        <v>0</v>
      </c>
      <c r="E155" s="49">
        <f>SUM(E151:E154)</f>
        <v>0</v>
      </c>
      <c r="F155" s="50">
        <v>0</v>
      </c>
    </row>
    <row r="156" spans="1:6" ht="30" x14ac:dyDescent="0.25">
      <c r="A156" s="216" t="s">
        <v>33</v>
      </c>
      <c r="B156" s="180" t="s">
        <v>356</v>
      </c>
      <c r="C156" s="51" t="s">
        <v>5</v>
      </c>
      <c r="D156" s="4">
        <v>0</v>
      </c>
      <c r="E156" s="4">
        <v>0</v>
      </c>
      <c r="F156" s="10">
        <v>0</v>
      </c>
    </row>
    <row r="157" spans="1:6" ht="25.5" x14ac:dyDescent="0.25">
      <c r="A157" s="217"/>
      <c r="B157" s="55"/>
      <c r="C157" s="52" t="s">
        <v>7</v>
      </c>
      <c r="D157" s="4">
        <v>0</v>
      </c>
      <c r="E157" s="4">
        <v>0</v>
      </c>
      <c r="F157" s="10">
        <v>0</v>
      </c>
    </row>
    <row r="158" spans="1:6" ht="38.25" x14ac:dyDescent="0.25">
      <c r="A158" s="217"/>
      <c r="B158" s="55"/>
      <c r="C158" s="52" t="s">
        <v>8</v>
      </c>
      <c r="D158" s="53">
        <v>1000</v>
      </c>
      <c r="E158" s="53">
        <v>0</v>
      </c>
      <c r="F158" s="54">
        <f>E158/D158*100</f>
        <v>0</v>
      </c>
    </row>
    <row r="159" spans="1:6" ht="16.5" thickBot="1" x14ac:dyDescent="0.3">
      <c r="A159" s="218"/>
      <c r="B159" s="63"/>
      <c r="C159" s="56" t="s">
        <v>6</v>
      </c>
      <c r="D159" s="57">
        <v>0</v>
      </c>
      <c r="E159" s="57">
        <v>0</v>
      </c>
      <c r="F159" s="58">
        <v>0</v>
      </c>
    </row>
    <row r="160" spans="1:6" ht="16.5" thickBot="1" x14ac:dyDescent="0.3">
      <c r="A160" s="59"/>
      <c r="B160" s="47" t="s">
        <v>81</v>
      </c>
      <c r="C160" s="60"/>
      <c r="D160" s="49">
        <f>SUM(D156:D159)</f>
        <v>1000</v>
      </c>
      <c r="E160" s="49">
        <f>SUM(E156:E159)</f>
        <v>0</v>
      </c>
      <c r="F160" s="50">
        <f>E160/D160*100</f>
        <v>0</v>
      </c>
    </row>
    <row r="161" spans="1:6" ht="45" x14ac:dyDescent="0.25">
      <c r="A161" s="216" t="s">
        <v>34</v>
      </c>
      <c r="B161" s="61" t="s">
        <v>153</v>
      </c>
      <c r="C161" s="51" t="s">
        <v>5</v>
      </c>
      <c r="D161" s="4">
        <v>0</v>
      </c>
      <c r="E161" s="4">
        <v>0</v>
      </c>
      <c r="F161" s="10">
        <v>0</v>
      </c>
    </row>
    <row r="162" spans="1:6" ht="25.5" x14ac:dyDescent="0.25">
      <c r="A162" s="217"/>
      <c r="B162" s="55"/>
      <c r="C162" s="52" t="s">
        <v>7</v>
      </c>
      <c r="D162" s="4">
        <v>12080</v>
      </c>
      <c r="E162" s="4">
        <v>223.339</v>
      </c>
      <c r="F162" s="10">
        <f>E162/D162*100</f>
        <v>1.8488327814569536</v>
      </c>
    </row>
    <row r="163" spans="1:6" ht="38.25" x14ac:dyDescent="0.25">
      <c r="A163" s="217"/>
      <c r="B163" s="55"/>
      <c r="C163" s="52" t="s">
        <v>8</v>
      </c>
      <c r="D163" s="4">
        <v>0</v>
      </c>
      <c r="E163" s="4">
        <v>0</v>
      </c>
      <c r="F163" s="10">
        <v>0</v>
      </c>
    </row>
    <row r="164" spans="1:6" ht="16.5" thickBot="1" x14ac:dyDescent="0.3">
      <c r="A164" s="218"/>
      <c r="B164" s="63"/>
      <c r="C164" s="56" t="s">
        <v>6</v>
      </c>
      <c r="D164" s="4">
        <v>0</v>
      </c>
      <c r="E164" s="4">
        <v>0</v>
      </c>
      <c r="F164" s="10">
        <v>0</v>
      </c>
    </row>
    <row r="165" spans="1:6" ht="16.5" thickBot="1" x14ac:dyDescent="0.3">
      <c r="A165" s="59"/>
      <c r="B165" s="47" t="s">
        <v>81</v>
      </c>
      <c r="C165" s="60"/>
      <c r="D165" s="49">
        <f>SUM(D161:D164)</f>
        <v>12080</v>
      </c>
      <c r="E165" s="49">
        <f>SUM(E161:E164)</f>
        <v>223.339</v>
      </c>
      <c r="F165" s="50">
        <f>E165/D165*100</f>
        <v>1.8488327814569536</v>
      </c>
    </row>
    <row r="166" spans="1:6" ht="25.5" x14ac:dyDescent="0.25">
      <c r="A166" s="220" t="s">
        <v>35</v>
      </c>
      <c r="B166" s="223" t="s">
        <v>91</v>
      </c>
      <c r="C166" s="105" t="s">
        <v>5</v>
      </c>
      <c r="D166" s="4">
        <v>0</v>
      </c>
      <c r="E166" s="4">
        <v>0</v>
      </c>
      <c r="F166" s="10">
        <v>0</v>
      </c>
    </row>
    <row r="167" spans="1:6" ht="25.5" x14ac:dyDescent="0.25">
      <c r="A167" s="220"/>
      <c r="B167" s="223"/>
      <c r="C167" s="39" t="s">
        <v>7</v>
      </c>
      <c r="D167" s="53">
        <f>D172+D177+D182+D187</f>
        <v>1266.93</v>
      </c>
      <c r="E167" s="53">
        <f>E172+E177+E182+E187</f>
        <v>0</v>
      </c>
      <c r="F167" s="54">
        <f>E167/D167*100</f>
        <v>0</v>
      </c>
    </row>
    <row r="168" spans="1:6" ht="38.25" x14ac:dyDescent="0.25">
      <c r="A168" s="220"/>
      <c r="B168" s="223"/>
      <c r="C168" s="39" t="s">
        <v>8</v>
      </c>
      <c r="D168" s="53">
        <f>D173+D178+D183+D188</f>
        <v>1700</v>
      </c>
      <c r="E168" s="53">
        <f>E173+E178+E183+E188</f>
        <v>1028.5440000000001</v>
      </c>
      <c r="F168" s="54">
        <f>E168/D168*100</f>
        <v>60.50258823529412</v>
      </c>
    </row>
    <row r="169" spans="1:6" ht="16.5" thickBot="1" x14ac:dyDescent="0.3">
      <c r="A169" s="221"/>
      <c r="B169" s="224"/>
      <c r="C169" s="43" t="s">
        <v>6</v>
      </c>
      <c r="D169" s="106">
        <v>0</v>
      </c>
      <c r="E169" s="106">
        <v>0</v>
      </c>
      <c r="F169" s="107">
        <v>0</v>
      </c>
    </row>
    <row r="170" spans="1:6" ht="16.5" thickBot="1" x14ac:dyDescent="0.3">
      <c r="A170" s="46"/>
      <c r="B170" s="47" t="s">
        <v>79</v>
      </c>
      <c r="C170" s="48"/>
      <c r="D170" s="49">
        <f>SUM(D166:D169)</f>
        <v>2966.9300000000003</v>
      </c>
      <c r="E170" s="49">
        <f>SUM(E166:E169)</f>
        <v>1028.5440000000001</v>
      </c>
      <c r="F170" s="64">
        <f>E170/D170*100</f>
        <v>34.666945293620003</v>
      </c>
    </row>
    <row r="171" spans="1:6" ht="25.5" x14ac:dyDescent="0.25">
      <c r="A171" s="217" t="s">
        <v>92</v>
      </c>
      <c r="B171" s="180" t="s">
        <v>94</v>
      </c>
      <c r="C171" s="51" t="s">
        <v>5</v>
      </c>
      <c r="D171" s="4">
        <v>0</v>
      </c>
      <c r="E171" s="4">
        <v>0</v>
      </c>
      <c r="F171" s="10">
        <v>0</v>
      </c>
    </row>
    <row r="172" spans="1:6" ht="25.5" x14ac:dyDescent="0.25">
      <c r="A172" s="217"/>
      <c r="B172" s="180"/>
      <c r="C172" s="52" t="s">
        <v>7</v>
      </c>
      <c r="D172" s="53">
        <v>0</v>
      </c>
      <c r="E172" s="53">
        <v>0</v>
      </c>
      <c r="F172" s="54">
        <v>0</v>
      </c>
    </row>
    <row r="173" spans="1:6" ht="38.25" x14ac:dyDescent="0.25">
      <c r="A173" s="217"/>
      <c r="B173" s="55"/>
      <c r="C173" s="52" t="s">
        <v>8</v>
      </c>
      <c r="D173" s="53">
        <v>1700</v>
      </c>
      <c r="E173" s="53">
        <v>1028.5440000000001</v>
      </c>
      <c r="F173" s="54">
        <f>E173/D173*100</f>
        <v>60.50258823529412</v>
      </c>
    </row>
    <row r="174" spans="1:6" ht="16.5" thickBot="1" x14ac:dyDescent="0.3">
      <c r="A174" s="217"/>
      <c r="B174" s="55"/>
      <c r="C174" s="56" t="s">
        <v>6</v>
      </c>
      <c r="D174" s="57">
        <v>0</v>
      </c>
      <c r="E174" s="57">
        <v>0</v>
      </c>
      <c r="F174" s="58">
        <v>0</v>
      </c>
    </row>
    <row r="175" spans="1:6" ht="16.5" thickBot="1" x14ac:dyDescent="0.3">
      <c r="A175" s="59"/>
      <c r="B175" s="47" t="s">
        <v>81</v>
      </c>
      <c r="C175" s="60"/>
      <c r="D175" s="49">
        <f>SUM(D171:D174)</f>
        <v>1700</v>
      </c>
      <c r="E175" s="49">
        <f>SUM(E171:E174)</f>
        <v>1028.5440000000001</v>
      </c>
      <c r="F175" s="50">
        <f>E175/D175*100</f>
        <v>60.50258823529412</v>
      </c>
    </row>
    <row r="176" spans="1:6" ht="25.5" x14ac:dyDescent="0.25">
      <c r="A176" s="216" t="s">
        <v>93</v>
      </c>
      <c r="B176" s="61" t="s">
        <v>95</v>
      </c>
      <c r="C176" s="51" t="s">
        <v>5</v>
      </c>
      <c r="D176" s="4">
        <v>0</v>
      </c>
      <c r="E176" s="4">
        <v>0</v>
      </c>
      <c r="F176" s="10">
        <v>0</v>
      </c>
    </row>
    <row r="177" spans="1:6" ht="25.5" x14ac:dyDescent="0.25">
      <c r="A177" s="217"/>
      <c r="B177" s="55"/>
      <c r="C177" s="52" t="s">
        <v>7</v>
      </c>
      <c r="D177" s="53">
        <v>0</v>
      </c>
      <c r="E177" s="53">
        <v>0</v>
      </c>
      <c r="F177" s="54">
        <v>0</v>
      </c>
    </row>
    <row r="178" spans="1:6" ht="38.25" x14ac:dyDescent="0.25">
      <c r="A178" s="217"/>
      <c r="B178" s="55"/>
      <c r="C178" s="52" t="s">
        <v>8</v>
      </c>
      <c r="D178" s="53">
        <v>0</v>
      </c>
      <c r="E178" s="53">
        <v>0</v>
      </c>
      <c r="F178" s="54">
        <v>0</v>
      </c>
    </row>
    <row r="179" spans="1:6" ht="16.5" thickBot="1" x14ac:dyDescent="0.3">
      <c r="A179" s="218"/>
      <c r="B179" s="63"/>
      <c r="C179" s="56" t="s">
        <v>6</v>
      </c>
      <c r="D179" s="57">
        <v>0</v>
      </c>
      <c r="E179" s="57">
        <v>0</v>
      </c>
      <c r="F179" s="58">
        <v>0</v>
      </c>
    </row>
    <row r="180" spans="1:6" ht="16.5" thickBot="1" x14ac:dyDescent="0.3">
      <c r="A180" s="59"/>
      <c r="B180" s="47" t="s">
        <v>81</v>
      </c>
      <c r="C180" s="60"/>
      <c r="D180" s="49">
        <f>SUM(D176:D179)</f>
        <v>0</v>
      </c>
      <c r="E180" s="49">
        <f>SUM(E176:E179)</f>
        <v>0</v>
      </c>
      <c r="F180" s="50">
        <v>0</v>
      </c>
    </row>
    <row r="181" spans="1:6" ht="25.5" x14ac:dyDescent="0.25">
      <c r="A181" s="216" t="s">
        <v>146</v>
      </c>
      <c r="B181" s="108" t="s">
        <v>147</v>
      </c>
      <c r="C181" s="36" t="s">
        <v>5</v>
      </c>
      <c r="D181" s="68">
        <v>0</v>
      </c>
      <c r="E181" s="68">
        <v>0</v>
      </c>
      <c r="F181" s="109">
        <v>0</v>
      </c>
    </row>
    <row r="182" spans="1:6" ht="25.5" x14ac:dyDescent="0.25">
      <c r="A182" s="217"/>
      <c r="B182" s="110"/>
      <c r="C182" s="39" t="s">
        <v>7</v>
      </c>
      <c r="D182" s="53">
        <v>1266.93</v>
      </c>
      <c r="E182" s="53">
        <v>0</v>
      </c>
      <c r="F182" s="81">
        <v>0</v>
      </c>
    </row>
    <row r="183" spans="1:6" ht="38.25" x14ac:dyDescent="0.25">
      <c r="A183" s="217"/>
      <c r="B183" s="110"/>
      <c r="C183" s="39" t="s">
        <v>8</v>
      </c>
      <c r="D183" s="53">
        <v>0</v>
      </c>
      <c r="E183" s="53">
        <v>0</v>
      </c>
      <c r="F183" s="81">
        <v>0</v>
      </c>
    </row>
    <row r="184" spans="1:6" ht="16.5" thickBot="1" x14ac:dyDescent="0.3">
      <c r="A184" s="218"/>
      <c r="B184" s="111"/>
      <c r="C184" s="43" t="s">
        <v>6</v>
      </c>
      <c r="D184" s="72">
        <v>0</v>
      </c>
      <c r="E184" s="72">
        <v>0</v>
      </c>
      <c r="F184" s="90">
        <v>0</v>
      </c>
    </row>
    <row r="185" spans="1:6" ht="16.5" thickBot="1" x14ac:dyDescent="0.3">
      <c r="A185" s="59"/>
      <c r="B185" s="112" t="s">
        <v>81</v>
      </c>
      <c r="C185" s="60"/>
      <c r="D185" s="49">
        <f>SUM(D181:D184)</f>
        <v>1266.93</v>
      </c>
      <c r="E185" s="49">
        <f>SUM(E181:E184)</f>
        <v>0</v>
      </c>
      <c r="F185" s="50">
        <f>E185/D185*100</f>
        <v>0</v>
      </c>
    </row>
    <row r="186" spans="1:6" ht="32.25" customHeight="1" x14ac:dyDescent="0.25">
      <c r="A186" s="216" t="s">
        <v>370</v>
      </c>
      <c r="B186" s="225" t="s">
        <v>371</v>
      </c>
      <c r="C186" s="67" t="s">
        <v>5</v>
      </c>
      <c r="D186" s="68">
        <v>0</v>
      </c>
      <c r="E186" s="68">
        <v>0</v>
      </c>
      <c r="F186" s="109">
        <v>0</v>
      </c>
    </row>
    <row r="187" spans="1:6" ht="35.25" customHeight="1" x14ac:dyDescent="0.25">
      <c r="A187" s="217"/>
      <c r="B187" s="226"/>
      <c r="C187" s="52" t="s">
        <v>7</v>
      </c>
      <c r="D187" s="53">
        <v>0</v>
      </c>
      <c r="E187" s="53">
        <v>0</v>
      </c>
      <c r="F187" s="81">
        <v>0</v>
      </c>
    </row>
    <row r="188" spans="1:6" ht="42" customHeight="1" x14ac:dyDescent="0.25">
      <c r="A188" s="217"/>
      <c r="B188" s="226"/>
      <c r="C188" s="52" t="s">
        <v>8</v>
      </c>
      <c r="D188" s="53">
        <v>0</v>
      </c>
      <c r="E188" s="53">
        <v>0</v>
      </c>
      <c r="F188" s="81">
        <v>0</v>
      </c>
    </row>
    <row r="189" spans="1:6" ht="16.5" thickBot="1" x14ac:dyDescent="0.3">
      <c r="A189" s="218"/>
      <c r="B189" s="249"/>
      <c r="C189" s="71" t="s">
        <v>6</v>
      </c>
      <c r="D189" s="72">
        <v>0</v>
      </c>
      <c r="E189" s="72">
        <v>0</v>
      </c>
      <c r="F189" s="90">
        <v>0</v>
      </c>
    </row>
    <row r="190" spans="1:6" ht="16.5" thickBot="1" x14ac:dyDescent="0.3">
      <c r="A190" s="113"/>
      <c r="B190" s="47" t="s">
        <v>81</v>
      </c>
      <c r="C190" s="60"/>
      <c r="D190" s="49">
        <f>SUM(D186:D189)</f>
        <v>0</v>
      </c>
      <c r="E190" s="49">
        <f t="shared" ref="E190:F190" si="5">SUM(E186:E189)</f>
        <v>0</v>
      </c>
      <c r="F190" s="64">
        <f t="shared" si="5"/>
        <v>0</v>
      </c>
    </row>
    <row r="191" spans="1:6" ht="25.5" x14ac:dyDescent="0.25">
      <c r="A191" s="220" t="s">
        <v>36</v>
      </c>
      <c r="B191" s="223" t="s">
        <v>96</v>
      </c>
      <c r="C191" s="105" t="s">
        <v>5</v>
      </c>
      <c r="D191" s="4">
        <v>0</v>
      </c>
      <c r="E191" s="4">
        <v>0</v>
      </c>
      <c r="F191" s="10">
        <v>0</v>
      </c>
    </row>
    <row r="192" spans="1:6" ht="25.5" x14ac:dyDescent="0.25">
      <c r="A192" s="220"/>
      <c r="B192" s="223"/>
      <c r="C192" s="39" t="s">
        <v>7</v>
      </c>
      <c r="D192" s="42">
        <f>D197+D202+D207+D212+D217+D222</f>
        <v>41890</v>
      </c>
      <c r="E192" s="42">
        <v>0</v>
      </c>
      <c r="F192" s="41">
        <f>E192/D192*100</f>
        <v>0</v>
      </c>
    </row>
    <row r="193" spans="1:6" ht="38.25" x14ac:dyDescent="0.25">
      <c r="A193" s="220"/>
      <c r="B193" s="223"/>
      <c r="C193" s="39" t="s">
        <v>8</v>
      </c>
      <c r="D193" s="42">
        <f>D198+D203+D208+D213+D218+D223</f>
        <v>192835.36</v>
      </c>
      <c r="E193" s="42">
        <f>E198+E208+E218+E223</f>
        <v>25152.899000000001</v>
      </c>
      <c r="F193" s="41">
        <f>E193/D193*100</f>
        <v>13.043717189627463</v>
      </c>
    </row>
    <row r="194" spans="1:6" ht="16.5" thickBot="1" x14ac:dyDescent="0.3">
      <c r="A194" s="221"/>
      <c r="B194" s="224"/>
      <c r="C194" s="43" t="s">
        <v>6</v>
      </c>
      <c r="D194" s="72">
        <v>0</v>
      </c>
      <c r="E194" s="72">
        <v>0</v>
      </c>
      <c r="F194" s="73">
        <v>0</v>
      </c>
    </row>
    <row r="195" spans="1:6" ht="16.5" thickBot="1" x14ac:dyDescent="0.3">
      <c r="A195" s="46"/>
      <c r="B195" s="47" t="s">
        <v>79</v>
      </c>
      <c r="C195" s="48"/>
      <c r="D195" s="114">
        <f>D192+D193</f>
        <v>234725.36</v>
      </c>
      <c r="E195" s="114">
        <f>E193+E192</f>
        <v>25152.899000000001</v>
      </c>
      <c r="F195" s="115">
        <f>E195/D195*100</f>
        <v>10.715884725877086</v>
      </c>
    </row>
    <row r="196" spans="1:6" ht="25.5" x14ac:dyDescent="0.25">
      <c r="A196" s="217" t="s">
        <v>37</v>
      </c>
      <c r="B196" s="180" t="s">
        <v>39</v>
      </c>
      <c r="C196" s="51" t="s">
        <v>5</v>
      </c>
      <c r="D196" s="4">
        <v>0</v>
      </c>
      <c r="E196" s="4">
        <v>0</v>
      </c>
      <c r="F196" s="10">
        <v>0</v>
      </c>
    </row>
    <row r="197" spans="1:6" ht="25.5" x14ac:dyDescent="0.25">
      <c r="A197" s="217"/>
      <c r="B197" s="180"/>
      <c r="C197" s="52" t="s">
        <v>7</v>
      </c>
      <c r="D197" s="53">
        <v>41890</v>
      </c>
      <c r="E197" s="53">
        <v>0</v>
      </c>
      <c r="F197" s="54">
        <f>E197/D197*100</f>
        <v>0</v>
      </c>
    </row>
    <row r="198" spans="1:6" ht="38.25" x14ac:dyDescent="0.25">
      <c r="A198" s="217"/>
      <c r="B198" s="55"/>
      <c r="C198" s="52" t="s">
        <v>8</v>
      </c>
      <c r="D198" s="53">
        <v>121223</v>
      </c>
      <c r="E198" s="53">
        <v>13671.226000000001</v>
      </c>
      <c r="F198" s="54">
        <f>E198/D198*100</f>
        <v>11.277749272002838</v>
      </c>
    </row>
    <row r="199" spans="1:6" ht="16.5" thickBot="1" x14ac:dyDescent="0.3">
      <c r="A199" s="217"/>
      <c r="B199" s="55"/>
      <c r="C199" s="56" t="s">
        <v>6</v>
      </c>
      <c r="D199" s="57">
        <v>0</v>
      </c>
      <c r="E199" s="57">
        <v>0</v>
      </c>
      <c r="F199" s="58">
        <v>0</v>
      </c>
    </row>
    <row r="200" spans="1:6" ht="16.5" thickBot="1" x14ac:dyDescent="0.3">
      <c r="A200" s="59"/>
      <c r="B200" s="47" t="s">
        <v>81</v>
      </c>
      <c r="C200" s="60"/>
      <c r="D200" s="49">
        <f>SUM(D196:D199)</f>
        <v>163113</v>
      </c>
      <c r="E200" s="49">
        <f>SUM(E196:E199)</f>
        <v>13671.226000000001</v>
      </c>
      <c r="F200" s="50">
        <f>E200/D200*100</f>
        <v>8.3814447652854156</v>
      </c>
    </row>
    <row r="201" spans="1:6" ht="45" x14ac:dyDescent="0.25">
      <c r="A201" s="216" t="s">
        <v>38</v>
      </c>
      <c r="B201" s="61" t="s">
        <v>357</v>
      </c>
      <c r="C201" s="51" t="s">
        <v>5</v>
      </c>
      <c r="D201" s="4">
        <v>0</v>
      </c>
      <c r="E201" s="4">
        <v>0</v>
      </c>
      <c r="F201" s="10">
        <v>0</v>
      </c>
    </row>
    <row r="202" spans="1:6" ht="25.5" x14ac:dyDescent="0.25">
      <c r="A202" s="217"/>
      <c r="B202" s="55"/>
      <c r="C202" s="52" t="s">
        <v>7</v>
      </c>
      <c r="D202" s="4">
        <v>0</v>
      </c>
      <c r="E202" s="4">
        <v>0</v>
      </c>
      <c r="F202" s="10">
        <v>0</v>
      </c>
    </row>
    <row r="203" spans="1:6" ht="38.25" x14ac:dyDescent="0.25">
      <c r="A203" s="217"/>
      <c r="B203" s="55"/>
      <c r="C203" s="52" t="s">
        <v>8</v>
      </c>
      <c r="D203" s="53">
        <v>4450</v>
      </c>
      <c r="E203" s="53">
        <v>0</v>
      </c>
      <c r="F203" s="54">
        <f>E203/D203*100</f>
        <v>0</v>
      </c>
    </row>
    <row r="204" spans="1:6" ht="16.5" thickBot="1" x14ac:dyDescent="0.3">
      <c r="A204" s="218"/>
      <c r="B204" s="63"/>
      <c r="C204" s="56" t="s">
        <v>6</v>
      </c>
      <c r="D204" s="57">
        <v>0</v>
      </c>
      <c r="E204" s="57">
        <v>0</v>
      </c>
      <c r="F204" s="58">
        <v>0</v>
      </c>
    </row>
    <row r="205" spans="1:6" ht="16.5" thickBot="1" x14ac:dyDescent="0.3">
      <c r="A205" s="59"/>
      <c r="B205" s="47" t="s">
        <v>81</v>
      </c>
      <c r="C205" s="60"/>
      <c r="D205" s="49">
        <f>SUM(D201:D204)</f>
        <v>4450</v>
      </c>
      <c r="E205" s="49">
        <f>SUM(E201:E204)</f>
        <v>0</v>
      </c>
      <c r="F205" s="50">
        <f>E205/D205*100</f>
        <v>0</v>
      </c>
    </row>
    <row r="206" spans="1:6" ht="45" x14ac:dyDescent="0.25">
      <c r="A206" s="216" t="s">
        <v>50</v>
      </c>
      <c r="B206" s="61" t="s">
        <v>358</v>
      </c>
      <c r="C206" s="51" t="s">
        <v>5</v>
      </c>
      <c r="D206" s="4">
        <v>0</v>
      </c>
      <c r="E206" s="4">
        <v>0</v>
      </c>
      <c r="F206" s="10">
        <v>0</v>
      </c>
    </row>
    <row r="207" spans="1:6" ht="25.5" x14ac:dyDescent="0.25">
      <c r="A207" s="217"/>
      <c r="B207" s="55"/>
      <c r="C207" s="52" t="s">
        <v>7</v>
      </c>
      <c r="D207" s="4">
        <v>0</v>
      </c>
      <c r="E207" s="4">
        <v>0</v>
      </c>
      <c r="F207" s="10">
        <v>0</v>
      </c>
    </row>
    <row r="208" spans="1:6" ht="38.25" x14ac:dyDescent="0.25">
      <c r="A208" s="217"/>
      <c r="B208" s="55"/>
      <c r="C208" s="52" t="s">
        <v>8</v>
      </c>
      <c r="D208" s="53">
        <v>14800</v>
      </c>
      <c r="E208" s="53">
        <v>538.22</v>
      </c>
      <c r="F208" s="54">
        <f>E208/D208*100</f>
        <v>3.6366216216216216</v>
      </c>
    </row>
    <row r="209" spans="1:6" ht="16.5" thickBot="1" x14ac:dyDescent="0.3">
      <c r="A209" s="218"/>
      <c r="B209" s="63"/>
      <c r="C209" s="56" t="s">
        <v>6</v>
      </c>
      <c r="D209" s="4">
        <v>0</v>
      </c>
      <c r="E209" s="4">
        <v>0</v>
      </c>
      <c r="F209" s="10">
        <v>0</v>
      </c>
    </row>
    <row r="210" spans="1:6" ht="16.5" thickBot="1" x14ac:dyDescent="0.3">
      <c r="A210" s="59"/>
      <c r="B210" s="47" t="s">
        <v>81</v>
      </c>
      <c r="C210" s="60"/>
      <c r="D210" s="49">
        <f>SUM(D206:D209)</f>
        <v>14800</v>
      </c>
      <c r="E210" s="49">
        <f>SUM(E206:E209)</f>
        <v>538.22</v>
      </c>
      <c r="F210" s="50">
        <f>E210/D210*100</f>
        <v>3.6366216216216216</v>
      </c>
    </row>
    <row r="211" spans="1:6" ht="45" x14ac:dyDescent="0.25">
      <c r="A211" s="216" t="s">
        <v>51</v>
      </c>
      <c r="B211" s="61" t="s">
        <v>359</v>
      </c>
      <c r="C211" s="51" t="s">
        <v>5</v>
      </c>
      <c r="D211" s="4">
        <v>0</v>
      </c>
      <c r="E211" s="4">
        <v>0</v>
      </c>
      <c r="F211" s="10">
        <v>0</v>
      </c>
    </row>
    <row r="212" spans="1:6" ht="25.5" x14ac:dyDescent="0.25">
      <c r="A212" s="217"/>
      <c r="B212" s="55"/>
      <c r="C212" s="52" t="s">
        <v>7</v>
      </c>
      <c r="D212" s="4">
        <v>0</v>
      </c>
      <c r="E212" s="4">
        <v>0</v>
      </c>
      <c r="F212" s="10">
        <v>0</v>
      </c>
    </row>
    <row r="213" spans="1:6" ht="38.25" x14ac:dyDescent="0.25">
      <c r="A213" s="217"/>
      <c r="B213" s="55"/>
      <c r="C213" s="52" t="s">
        <v>8</v>
      </c>
      <c r="D213" s="53">
        <v>1113</v>
      </c>
      <c r="E213" s="53">
        <v>0</v>
      </c>
      <c r="F213" s="54">
        <f>E213/D213*100</f>
        <v>0</v>
      </c>
    </row>
    <row r="214" spans="1:6" ht="16.5" thickBot="1" x14ac:dyDescent="0.3">
      <c r="A214" s="218"/>
      <c r="B214" s="63"/>
      <c r="C214" s="56" t="s">
        <v>6</v>
      </c>
      <c r="D214" s="4">
        <v>0</v>
      </c>
      <c r="E214" s="4">
        <v>0</v>
      </c>
      <c r="F214" s="10">
        <v>0</v>
      </c>
    </row>
    <row r="215" spans="1:6" ht="16.5" thickBot="1" x14ac:dyDescent="0.3">
      <c r="A215" s="59"/>
      <c r="B215" s="47" t="s">
        <v>81</v>
      </c>
      <c r="C215" s="60"/>
      <c r="D215" s="49">
        <f>SUM(D211:D214)</f>
        <v>1113</v>
      </c>
      <c r="E215" s="49">
        <f>SUM(E211:E214)</f>
        <v>0</v>
      </c>
      <c r="F215" s="50">
        <f>E215/D215*100</f>
        <v>0</v>
      </c>
    </row>
    <row r="216" spans="1:6" ht="47.25" customHeight="1" x14ac:dyDescent="0.25">
      <c r="A216" s="216" t="s">
        <v>52</v>
      </c>
      <c r="B216" s="61" t="s">
        <v>360</v>
      </c>
      <c r="C216" s="51" t="s">
        <v>5</v>
      </c>
      <c r="D216" s="53">
        <v>0</v>
      </c>
      <c r="E216" s="53">
        <v>0</v>
      </c>
      <c r="F216" s="54">
        <v>0</v>
      </c>
    </row>
    <row r="217" spans="1:6" ht="25.5" x14ac:dyDescent="0.25">
      <c r="A217" s="239"/>
      <c r="B217" s="55"/>
      <c r="C217" s="52" t="s">
        <v>7</v>
      </c>
      <c r="D217" s="53">
        <v>0</v>
      </c>
      <c r="E217" s="53">
        <v>0</v>
      </c>
      <c r="F217" s="54">
        <v>0</v>
      </c>
    </row>
    <row r="218" spans="1:6" ht="38.25" x14ac:dyDescent="0.25">
      <c r="A218" s="239"/>
      <c r="B218" s="55"/>
      <c r="C218" s="52" t="s">
        <v>8</v>
      </c>
      <c r="D218" s="53">
        <v>5085.3599999999997</v>
      </c>
      <c r="E218" s="53">
        <v>204.50399999999999</v>
      </c>
      <c r="F218" s="54">
        <f>E218/D218*100</f>
        <v>4.0214262117136252</v>
      </c>
    </row>
    <row r="219" spans="1:6" ht="16.5" thickBot="1" x14ac:dyDescent="0.3">
      <c r="A219" s="240"/>
      <c r="B219" s="55"/>
      <c r="C219" s="56" t="s">
        <v>6</v>
      </c>
      <c r="D219" s="57">
        <v>0</v>
      </c>
      <c r="E219" s="57">
        <v>0</v>
      </c>
      <c r="F219" s="58">
        <v>0</v>
      </c>
    </row>
    <row r="220" spans="1:6" ht="16.5" thickBot="1" x14ac:dyDescent="0.3">
      <c r="A220" s="116"/>
      <c r="B220" s="117" t="s">
        <v>81</v>
      </c>
      <c r="C220" s="118"/>
      <c r="D220" s="49">
        <f>SUM(D216:D219)</f>
        <v>5085.3599999999997</v>
      </c>
      <c r="E220" s="49">
        <f>E218</f>
        <v>204.50399999999999</v>
      </c>
      <c r="F220" s="50">
        <f>E220/D220*100</f>
        <v>4.0214262117136252</v>
      </c>
    </row>
    <row r="221" spans="1:6" ht="25.5" x14ac:dyDescent="0.25">
      <c r="A221" s="216" t="s">
        <v>156</v>
      </c>
      <c r="B221" s="119" t="s">
        <v>23</v>
      </c>
      <c r="C221" s="51" t="s">
        <v>5</v>
      </c>
      <c r="D221" s="97">
        <v>0</v>
      </c>
      <c r="E221" s="97">
        <v>0</v>
      </c>
      <c r="F221" s="54">
        <v>0</v>
      </c>
    </row>
    <row r="222" spans="1:6" ht="25.5" x14ac:dyDescent="0.25">
      <c r="A222" s="239"/>
      <c r="B222" s="55"/>
      <c r="C222" s="52" t="s">
        <v>7</v>
      </c>
      <c r="D222" s="57">
        <v>0</v>
      </c>
      <c r="E222" s="57">
        <v>2509.0903499999999</v>
      </c>
      <c r="F222" s="54">
        <v>0</v>
      </c>
    </row>
    <row r="223" spans="1:6" ht="38.25" x14ac:dyDescent="0.25">
      <c r="A223" s="239"/>
      <c r="B223" s="55"/>
      <c r="C223" s="52" t="s">
        <v>8</v>
      </c>
      <c r="D223" s="57">
        <v>46164</v>
      </c>
      <c r="E223" s="57">
        <v>10738.949000000001</v>
      </c>
      <c r="F223" s="54">
        <f t="shared" ref="F223" si="6">E223/D223*100</f>
        <v>23.262605060220089</v>
      </c>
    </row>
    <row r="224" spans="1:6" ht="16.5" thickBot="1" x14ac:dyDescent="0.3">
      <c r="A224" s="240"/>
      <c r="B224" s="63"/>
      <c r="C224" s="56" t="s">
        <v>6</v>
      </c>
      <c r="D224" s="57">
        <v>0</v>
      </c>
      <c r="E224" s="57">
        <v>0</v>
      </c>
      <c r="F224" s="58">
        <v>0</v>
      </c>
    </row>
    <row r="225" spans="1:6" ht="16.5" thickBot="1" x14ac:dyDescent="0.3">
      <c r="A225" s="59"/>
      <c r="B225" s="47" t="s">
        <v>81</v>
      </c>
      <c r="C225" s="60"/>
      <c r="D225" s="49">
        <f>D221+D222+D223+D224</f>
        <v>46164</v>
      </c>
      <c r="E225" s="49">
        <f>SUM(E216:E224)</f>
        <v>13657.047350000001</v>
      </c>
      <c r="F225" s="50">
        <f>E225/D225*100</f>
        <v>29.583760830950528</v>
      </c>
    </row>
    <row r="226" spans="1:6" ht="25.5" x14ac:dyDescent="0.25">
      <c r="A226" s="219" t="s">
        <v>40</v>
      </c>
      <c r="B226" s="222" t="s">
        <v>41</v>
      </c>
      <c r="C226" s="36" t="s">
        <v>5</v>
      </c>
      <c r="D226" s="53">
        <f>D231+D236+D241+D246+D251</f>
        <v>1013.8</v>
      </c>
      <c r="E226" s="53">
        <f>E231+E236+E241+E246+E251</f>
        <v>1013.7</v>
      </c>
      <c r="F226" s="54">
        <f>E226/D226*100</f>
        <v>99.990136121522994</v>
      </c>
    </row>
    <row r="227" spans="1:6" ht="25.5" x14ac:dyDescent="0.25">
      <c r="A227" s="220"/>
      <c r="B227" s="223"/>
      <c r="C227" s="39" t="s">
        <v>7</v>
      </c>
      <c r="D227" s="53">
        <f>D232+D237+D242+D247+D257+D252</f>
        <v>206008.6</v>
      </c>
      <c r="E227" s="53">
        <f>E232+E237+E242+E247+E257+E252</f>
        <v>8337.1314899999998</v>
      </c>
      <c r="F227" s="54">
        <f t="shared" ref="F227:F229" si="7">E227/D227*100</f>
        <v>4.046982257051404</v>
      </c>
    </row>
    <row r="228" spans="1:6" ht="38.25" x14ac:dyDescent="0.25">
      <c r="A228" s="220"/>
      <c r="B228" s="223"/>
      <c r="C228" s="39" t="s">
        <v>8</v>
      </c>
      <c r="D228" s="53">
        <f>D233+D238+D243+D248+D258+D253</f>
        <v>2624.6</v>
      </c>
      <c r="E228" s="53">
        <f>E233+E238+E243+E248+E258+E253</f>
        <v>2624.6</v>
      </c>
      <c r="F228" s="54">
        <f t="shared" si="7"/>
        <v>100</v>
      </c>
    </row>
    <row r="229" spans="1:6" ht="16.5" thickBot="1" x14ac:dyDescent="0.3">
      <c r="A229" s="221"/>
      <c r="B229" s="224"/>
      <c r="C229" s="43" t="s">
        <v>6</v>
      </c>
      <c r="D229" s="53">
        <f>D234+D239+D244+D249+D254</f>
        <v>11631.02</v>
      </c>
      <c r="E229" s="53">
        <f>E234+E239+E244+E249+E254</f>
        <v>4600.43</v>
      </c>
      <c r="F229" s="58">
        <f t="shared" si="7"/>
        <v>39.553108841700904</v>
      </c>
    </row>
    <row r="230" spans="1:6" ht="16.5" thickBot="1" x14ac:dyDescent="0.3">
      <c r="A230" s="46"/>
      <c r="B230" s="47" t="s">
        <v>79</v>
      </c>
      <c r="C230" s="48"/>
      <c r="D230" s="49">
        <f>SUM(D226:D229)</f>
        <v>221278.02</v>
      </c>
      <c r="E230" s="103">
        <f>SUM(E226:E229)</f>
        <v>16575.861490000003</v>
      </c>
      <c r="F230" s="104">
        <f>E230/D230*100</f>
        <v>7.4909661113200503</v>
      </c>
    </row>
    <row r="231" spans="1:6" ht="25.5" x14ac:dyDescent="0.25">
      <c r="A231" s="217" t="s">
        <v>42</v>
      </c>
      <c r="B231" s="180" t="s">
        <v>154</v>
      </c>
      <c r="C231" s="51" t="s">
        <v>5</v>
      </c>
      <c r="D231" s="4">
        <v>0</v>
      </c>
      <c r="E231" s="4">
        <v>0</v>
      </c>
      <c r="F231" s="10">
        <v>0</v>
      </c>
    </row>
    <row r="232" spans="1:6" ht="25.5" x14ac:dyDescent="0.25">
      <c r="A232" s="217"/>
      <c r="B232" s="180"/>
      <c r="C232" s="52" t="s">
        <v>7</v>
      </c>
      <c r="D232" s="53">
        <v>498</v>
      </c>
      <c r="E232" s="53">
        <v>76.821489999999997</v>
      </c>
      <c r="F232" s="54">
        <f>E232/D232*100</f>
        <v>15.426002008032128</v>
      </c>
    </row>
    <row r="233" spans="1:6" ht="38.25" x14ac:dyDescent="0.25">
      <c r="A233" s="217"/>
      <c r="B233" s="55"/>
      <c r="C233" s="52" t="s">
        <v>8</v>
      </c>
      <c r="D233" s="53">
        <v>0</v>
      </c>
      <c r="E233" s="53">
        <v>0</v>
      </c>
      <c r="F233" s="54">
        <v>0</v>
      </c>
    </row>
    <row r="234" spans="1:6" ht="16.5" thickBot="1" x14ac:dyDescent="0.3">
      <c r="A234" s="217"/>
      <c r="B234" s="55"/>
      <c r="C234" s="56" t="s">
        <v>6</v>
      </c>
      <c r="D234" s="57">
        <v>0</v>
      </c>
      <c r="E234" s="57">
        <v>0</v>
      </c>
      <c r="F234" s="58">
        <v>0</v>
      </c>
    </row>
    <row r="235" spans="1:6" ht="16.5" thickBot="1" x14ac:dyDescent="0.3">
      <c r="A235" s="59"/>
      <c r="B235" s="47" t="s">
        <v>81</v>
      </c>
      <c r="C235" s="60"/>
      <c r="D235" s="49">
        <f>SUM(D231:D234)</f>
        <v>498</v>
      </c>
      <c r="E235" s="103">
        <f>SUM(E231:E234)</f>
        <v>76.821489999999997</v>
      </c>
      <c r="F235" s="64">
        <f t="shared" ref="F235:F239" si="8">E235/D235*100</f>
        <v>15.426002008032128</v>
      </c>
    </row>
    <row r="236" spans="1:6" ht="25.5" x14ac:dyDescent="0.25">
      <c r="A236" s="216" t="s">
        <v>43</v>
      </c>
      <c r="B236" s="61" t="s">
        <v>47</v>
      </c>
      <c r="C236" s="51" t="s">
        <v>5</v>
      </c>
      <c r="D236" s="53">
        <v>1013.8</v>
      </c>
      <c r="E236" s="53">
        <v>1013.7</v>
      </c>
      <c r="F236" s="10">
        <f t="shared" si="8"/>
        <v>99.990136121522994</v>
      </c>
    </row>
    <row r="237" spans="1:6" ht="25.5" x14ac:dyDescent="0.25">
      <c r="A237" s="217"/>
      <c r="B237" s="55"/>
      <c r="C237" s="52" t="s">
        <v>7</v>
      </c>
      <c r="D237" s="53">
        <v>2624.6</v>
      </c>
      <c r="E237" s="53">
        <v>2624.6</v>
      </c>
      <c r="F237" s="54">
        <f t="shared" si="8"/>
        <v>100</v>
      </c>
    </row>
    <row r="238" spans="1:6" ht="38.25" x14ac:dyDescent="0.25">
      <c r="A238" s="217"/>
      <c r="B238" s="55"/>
      <c r="C238" s="52" t="s">
        <v>8</v>
      </c>
      <c r="D238" s="53">
        <v>2624.6</v>
      </c>
      <c r="E238" s="53">
        <v>2624.6</v>
      </c>
      <c r="F238" s="54">
        <f t="shared" si="8"/>
        <v>100</v>
      </c>
    </row>
    <row r="239" spans="1:6" ht="16.5" thickBot="1" x14ac:dyDescent="0.3">
      <c r="A239" s="218"/>
      <c r="B239" s="63"/>
      <c r="C239" s="56" t="s">
        <v>6</v>
      </c>
      <c r="D239" s="53">
        <v>11631.02</v>
      </c>
      <c r="E239" s="53">
        <v>4600.43</v>
      </c>
      <c r="F239" s="54">
        <f t="shared" si="8"/>
        <v>39.553108841700904</v>
      </c>
    </row>
    <row r="240" spans="1:6" ht="16.5" thickBot="1" x14ac:dyDescent="0.3">
      <c r="A240" s="59"/>
      <c r="B240" s="47" t="s">
        <v>81</v>
      </c>
      <c r="C240" s="60"/>
      <c r="D240" s="49">
        <f>SUM(D236:D239)</f>
        <v>17894.02</v>
      </c>
      <c r="E240" s="49">
        <f>SUM(E236:E239)</f>
        <v>10863.33</v>
      </c>
      <c r="F240" s="50">
        <f t="shared" ref="F240" si="9">E240/D240*100</f>
        <v>60.709276059823338</v>
      </c>
    </row>
    <row r="241" spans="1:6" ht="45" x14ac:dyDescent="0.25">
      <c r="A241" s="216" t="s">
        <v>44</v>
      </c>
      <c r="B241" s="120" t="s">
        <v>53</v>
      </c>
      <c r="C241" s="51" t="s">
        <v>5</v>
      </c>
      <c r="D241" s="53">
        <v>0</v>
      </c>
      <c r="E241" s="53">
        <v>0</v>
      </c>
      <c r="F241" s="54">
        <v>0</v>
      </c>
    </row>
    <row r="242" spans="1:6" ht="25.5" x14ac:dyDescent="0.25">
      <c r="A242" s="217"/>
      <c r="B242" s="55"/>
      <c r="C242" s="52" t="s">
        <v>7</v>
      </c>
      <c r="D242" s="53">
        <v>202886</v>
      </c>
      <c r="E242" s="53">
        <v>5635.71</v>
      </c>
      <c r="F242" s="54">
        <f>E242/D242*100</f>
        <v>2.7777717535956152</v>
      </c>
    </row>
    <row r="243" spans="1:6" ht="38.25" x14ac:dyDescent="0.25">
      <c r="A243" s="217"/>
      <c r="B243" s="55"/>
      <c r="C243" s="52" t="s">
        <v>8</v>
      </c>
      <c r="D243" s="121">
        <v>0</v>
      </c>
      <c r="E243" s="121">
        <v>0</v>
      </c>
      <c r="F243" s="54">
        <v>0</v>
      </c>
    </row>
    <row r="244" spans="1:6" ht="16.5" thickBot="1" x14ac:dyDescent="0.3">
      <c r="A244" s="218"/>
      <c r="B244" s="63"/>
      <c r="C244" s="56" t="s">
        <v>6</v>
      </c>
      <c r="D244" s="53">
        <v>0</v>
      </c>
      <c r="E244" s="53">
        <v>0</v>
      </c>
      <c r="F244" s="54">
        <v>0</v>
      </c>
    </row>
    <row r="245" spans="1:6" ht="16.5" thickBot="1" x14ac:dyDescent="0.3">
      <c r="A245" s="59"/>
      <c r="B245" s="47" t="s">
        <v>81</v>
      </c>
      <c r="C245" s="60"/>
      <c r="D245" s="49">
        <f>SUM(D241:D244)</f>
        <v>202886</v>
      </c>
      <c r="E245" s="103">
        <f>SUM(E241:E244)</f>
        <v>5635.71</v>
      </c>
      <c r="F245" s="64">
        <f t="shared" ref="F245" si="10">E245/D245*100</f>
        <v>2.7777717535956152</v>
      </c>
    </row>
    <row r="246" spans="1:6" ht="25.5" x14ac:dyDescent="0.25">
      <c r="A246" s="216" t="s">
        <v>45</v>
      </c>
      <c r="B246" s="61" t="s">
        <v>54</v>
      </c>
      <c r="C246" s="51" t="s">
        <v>5</v>
      </c>
      <c r="D246" s="53">
        <v>0</v>
      </c>
      <c r="E246" s="53">
        <v>0</v>
      </c>
      <c r="F246" s="54">
        <v>0</v>
      </c>
    </row>
    <row r="247" spans="1:6" ht="25.5" x14ac:dyDescent="0.25">
      <c r="A247" s="217"/>
      <c r="B247" s="55"/>
      <c r="C247" s="52" t="s">
        <v>7</v>
      </c>
      <c r="D247" s="53">
        <v>0</v>
      </c>
      <c r="E247" s="53">
        <v>0</v>
      </c>
      <c r="F247" s="54">
        <v>0</v>
      </c>
    </row>
    <row r="248" spans="1:6" ht="38.25" x14ac:dyDescent="0.25">
      <c r="A248" s="217"/>
      <c r="B248" s="55"/>
      <c r="C248" s="52" t="s">
        <v>8</v>
      </c>
      <c r="D248" s="53">
        <v>0</v>
      </c>
      <c r="E248" s="53">
        <v>0</v>
      </c>
      <c r="F248" s="54">
        <v>0</v>
      </c>
    </row>
    <row r="249" spans="1:6" ht="16.5" thickBot="1" x14ac:dyDescent="0.3">
      <c r="A249" s="218"/>
      <c r="B249" s="63"/>
      <c r="C249" s="56" t="s">
        <v>6</v>
      </c>
      <c r="D249" s="53">
        <v>0</v>
      </c>
      <c r="E249" s="53">
        <v>0</v>
      </c>
      <c r="F249" s="54">
        <v>0</v>
      </c>
    </row>
    <row r="250" spans="1:6" ht="16.5" thickBot="1" x14ac:dyDescent="0.3">
      <c r="A250" s="59"/>
      <c r="B250" s="47" t="s">
        <v>81</v>
      </c>
      <c r="C250" s="60"/>
      <c r="D250" s="49">
        <f>SUM(D246:D249)</f>
        <v>0</v>
      </c>
      <c r="E250" s="49">
        <f>SUM(E246:E249)</f>
        <v>0</v>
      </c>
      <c r="F250" s="50">
        <v>0</v>
      </c>
    </row>
    <row r="251" spans="1:6" ht="30" x14ac:dyDescent="0.25">
      <c r="A251" s="217" t="s">
        <v>46</v>
      </c>
      <c r="B251" s="120" t="s">
        <v>254</v>
      </c>
      <c r="C251" s="51" t="s">
        <v>5</v>
      </c>
      <c r="D251" s="53">
        <v>0</v>
      </c>
      <c r="E251" s="53">
        <v>0</v>
      </c>
      <c r="F251" s="87">
        <v>0</v>
      </c>
    </row>
    <row r="252" spans="1:6" ht="25.5" x14ac:dyDescent="0.25">
      <c r="A252" s="217"/>
      <c r="B252" s="55"/>
      <c r="C252" s="52" t="s">
        <v>7</v>
      </c>
      <c r="D252" s="53">
        <v>0</v>
      </c>
      <c r="E252" s="53">
        <v>0</v>
      </c>
      <c r="F252" s="54">
        <v>0</v>
      </c>
    </row>
    <row r="253" spans="1:6" ht="38.25" x14ac:dyDescent="0.25">
      <c r="A253" s="217"/>
      <c r="B253" s="55"/>
      <c r="C253" s="52" t="s">
        <v>8</v>
      </c>
      <c r="D253" s="53">
        <v>0</v>
      </c>
      <c r="E253" s="53">
        <v>0</v>
      </c>
      <c r="F253" s="54">
        <v>0</v>
      </c>
    </row>
    <row r="254" spans="1:6" ht="16.5" thickBot="1" x14ac:dyDescent="0.3">
      <c r="A254" s="218"/>
      <c r="B254" s="63"/>
      <c r="C254" s="56" t="s">
        <v>6</v>
      </c>
      <c r="D254" s="53">
        <v>0</v>
      </c>
      <c r="E254" s="53">
        <v>0</v>
      </c>
      <c r="F254" s="54">
        <v>0</v>
      </c>
    </row>
    <row r="255" spans="1:6" ht="16.5" thickBot="1" x14ac:dyDescent="0.3">
      <c r="A255" s="85"/>
      <c r="B255" s="186" t="s">
        <v>81</v>
      </c>
      <c r="C255" s="122"/>
      <c r="D255" s="49">
        <f>SUM(D251:D254)</f>
        <v>0</v>
      </c>
      <c r="E255" s="49">
        <f>SUM(E251:E254)</f>
        <v>0</v>
      </c>
      <c r="F255" s="50">
        <v>0</v>
      </c>
    </row>
    <row r="256" spans="1:6" ht="30" x14ac:dyDescent="0.25">
      <c r="A256" s="178"/>
      <c r="B256" s="168" t="s">
        <v>145</v>
      </c>
      <c r="C256" s="67" t="s">
        <v>5</v>
      </c>
      <c r="D256" s="68">
        <v>0</v>
      </c>
      <c r="E256" s="68">
        <v>0</v>
      </c>
      <c r="F256" s="109">
        <v>0</v>
      </c>
    </row>
    <row r="257" spans="1:6" ht="25.5" x14ac:dyDescent="0.25">
      <c r="A257" s="178" t="s">
        <v>167</v>
      </c>
      <c r="B257" s="164"/>
      <c r="C257" s="52" t="s">
        <v>7</v>
      </c>
      <c r="D257" s="53">
        <v>0</v>
      </c>
      <c r="E257" s="53">
        <v>0</v>
      </c>
      <c r="F257" s="81">
        <v>0</v>
      </c>
    </row>
    <row r="258" spans="1:6" ht="38.25" x14ac:dyDescent="0.25">
      <c r="A258" s="178"/>
      <c r="B258" s="88"/>
      <c r="C258" s="52" t="s">
        <v>8</v>
      </c>
      <c r="D258" s="53">
        <v>0</v>
      </c>
      <c r="E258" s="53">
        <v>0</v>
      </c>
      <c r="F258" s="81">
        <v>0</v>
      </c>
    </row>
    <row r="259" spans="1:6" ht="16.5" thickBot="1" x14ac:dyDescent="0.3">
      <c r="A259" s="178"/>
      <c r="B259" s="88"/>
      <c r="C259" s="56" t="s">
        <v>6</v>
      </c>
      <c r="D259" s="57">
        <v>0</v>
      </c>
      <c r="E259" s="72">
        <v>0</v>
      </c>
      <c r="F259" s="90">
        <v>0</v>
      </c>
    </row>
    <row r="260" spans="1:6" ht="16.5" thickBot="1" x14ac:dyDescent="0.3">
      <c r="A260" s="185"/>
      <c r="B260" s="190" t="s">
        <v>81</v>
      </c>
      <c r="C260" s="191"/>
      <c r="D260" s="64">
        <f>SUM(D256:D259)</f>
        <v>0</v>
      </c>
      <c r="E260" s="192">
        <f>SUM(E256:E259)</f>
        <v>0</v>
      </c>
      <c r="F260" s="50">
        <v>0</v>
      </c>
    </row>
    <row r="261" spans="1:6" ht="30" customHeight="1" x14ac:dyDescent="0.25">
      <c r="A261" s="229" t="s">
        <v>512</v>
      </c>
      <c r="B261" s="248" t="s">
        <v>23</v>
      </c>
      <c r="C261" s="187" t="s">
        <v>5</v>
      </c>
      <c r="D261" s="68">
        <v>0</v>
      </c>
      <c r="E261" s="68">
        <v>0</v>
      </c>
      <c r="F261" s="109">
        <v>0</v>
      </c>
    </row>
    <row r="262" spans="1:6" ht="25.5" x14ac:dyDescent="0.25">
      <c r="A262" s="229"/>
      <c r="B262" s="248"/>
      <c r="C262" s="188" t="s">
        <v>7</v>
      </c>
      <c r="D262" s="53">
        <v>0</v>
      </c>
      <c r="E262" s="53">
        <v>0</v>
      </c>
      <c r="F262" s="81">
        <v>0</v>
      </c>
    </row>
    <row r="263" spans="1:6" ht="38.25" x14ac:dyDescent="0.25">
      <c r="A263" s="229"/>
      <c r="B263" s="248"/>
      <c r="C263" s="188" t="s">
        <v>8</v>
      </c>
      <c r="D263" s="53">
        <v>0</v>
      </c>
      <c r="E263" s="53">
        <v>0</v>
      </c>
      <c r="F263" s="81">
        <v>0</v>
      </c>
    </row>
    <row r="264" spans="1:6" ht="16.5" thickBot="1" x14ac:dyDescent="0.3">
      <c r="A264" s="229"/>
      <c r="B264" s="110"/>
      <c r="C264" s="189" t="s">
        <v>6</v>
      </c>
      <c r="D264" s="57">
        <v>0</v>
      </c>
      <c r="E264" s="72">
        <v>0</v>
      </c>
      <c r="F264" s="90">
        <v>0</v>
      </c>
    </row>
    <row r="265" spans="1:6" ht="16.5" thickBot="1" x14ac:dyDescent="0.3">
      <c r="A265" s="185"/>
      <c r="B265" s="190" t="s">
        <v>81</v>
      </c>
      <c r="C265" s="122"/>
      <c r="D265" s="64">
        <f>SUM(D261:D264)</f>
        <v>0</v>
      </c>
      <c r="E265" s="192">
        <f>SUM(E261:E264)</f>
        <v>0</v>
      </c>
      <c r="F265" s="50">
        <v>0</v>
      </c>
    </row>
    <row r="266" spans="1:6" ht="25.5" x14ac:dyDescent="0.25">
      <c r="A266" s="246" t="s">
        <v>55</v>
      </c>
      <c r="B266" s="241" t="s">
        <v>445</v>
      </c>
      <c r="C266" s="184" t="s">
        <v>5</v>
      </c>
      <c r="D266" s="149">
        <f>D271+D276+D281+D286+D291+D296</f>
        <v>0</v>
      </c>
      <c r="E266" s="149">
        <f>E271+E276+E281+E286+E291+E296</f>
        <v>0</v>
      </c>
      <c r="F266" s="162">
        <v>0</v>
      </c>
    </row>
    <row r="267" spans="1:6" ht="25.5" x14ac:dyDescent="0.25">
      <c r="A267" s="246"/>
      <c r="B267" s="241"/>
      <c r="C267" s="171" t="s">
        <v>7</v>
      </c>
      <c r="D267" s="152">
        <f t="shared" ref="D267:E269" si="11">D272+D277+D282+D287+D292+D297</f>
        <v>64138.29</v>
      </c>
      <c r="E267" s="152">
        <f t="shared" si="11"/>
        <v>33250.063779999997</v>
      </c>
      <c r="F267" s="163">
        <f>E267/D267*100</f>
        <v>51.841207147867522</v>
      </c>
    </row>
    <row r="268" spans="1:6" ht="38.25" x14ac:dyDescent="0.25">
      <c r="A268" s="246"/>
      <c r="B268" s="241"/>
      <c r="C268" s="171" t="s">
        <v>8</v>
      </c>
      <c r="D268" s="152">
        <f t="shared" si="11"/>
        <v>131268.19</v>
      </c>
      <c r="E268" s="152">
        <f t="shared" si="11"/>
        <v>25607.319329999998</v>
      </c>
      <c r="F268" s="163">
        <f>E268/D268*100</f>
        <v>19.507634964723746</v>
      </c>
    </row>
    <row r="269" spans="1:6" ht="16.5" thickBot="1" x14ac:dyDescent="0.3">
      <c r="A269" s="247"/>
      <c r="B269" s="242"/>
      <c r="C269" s="172" t="s">
        <v>6</v>
      </c>
      <c r="D269" s="152">
        <f t="shared" si="11"/>
        <v>3500</v>
      </c>
      <c r="E269" s="152">
        <f t="shared" si="11"/>
        <v>0</v>
      </c>
      <c r="F269" s="165">
        <v>0</v>
      </c>
    </row>
    <row r="270" spans="1:6" ht="16.5" thickBot="1" x14ac:dyDescent="0.3">
      <c r="A270" s="173"/>
      <c r="B270" s="167" t="s">
        <v>79</v>
      </c>
      <c r="C270" s="174"/>
      <c r="D270" s="158">
        <f>SUM(D266:D269)</f>
        <v>198906.48</v>
      </c>
      <c r="E270" s="159">
        <f>SUM(E266:E269)</f>
        <v>58857.383109999995</v>
      </c>
      <c r="F270" s="175">
        <f t="shared" ref="F270" si="12">E270/D270*100</f>
        <v>29.590480465995878</v>
      </c>
    </row>
    <row r="271" spans="1:6" ht="25.5" x14ac:dyDescent="0.25">
      <c r="A271" s="243" t="s">
        <v>56</v>
      </c>
      <c r="B271" s="161" t="s">
        <v>69</v>
      </c>
      <c r="C271" s="148" t="s">
        <v>5</v>
      </c>
      <c r="D271" s="149">
        <v>0</v>
      </c>
      <c r="E271" s="149">
        <v>0</v>
      </c>
      <c r="F271" s="162">
        <v>0</v>
      </c>
    </row>
    <row r="272" spans="1:6" ht="25.5" x14ac:dyDescent="0.25">
      <c r="A272" s="244"/>
      <c r="B272" s="161"/>
      <c r="C272" s="151" t="s">
        <v>7</v>
      </c>
      <c r="D272" s="152">
        <v>0</v>
      </c>
      <c r="E272" s="152">
        <v>0</v>
      </c>
      <c r="F272" s="163">
        <v>0</v>
      </c>
    </row>
    <row r="273" spans="1:6" ht="38.25" x14ac:dyDescent="0.25">
      <c r="A273" s="244"/>
      <c r="B273" s="164"/>
      <c r="C273" s="151" t="s">
        <v>8</v>
      </c>
      <c r="D273" s="152">
        <v>30075</v>
      </c>
      <c r="E273" s="152">
        <v>0</v>
      </c>
      <c r="F273" s="163">
        <f>E273/D273*100</f>
        <v>0</v>
      </c>
    </row>
    <row r="274" spans="1:6" ht="16.5" thickBot="1" x14ac:dyDescent="0.3">
      <c r="A274" s="244"/>
      <c r="B274" s="164"/>
      <c r="C274" s="153" t="s">
        <v>6</v>
      </c>
      <c r="D274" s="154">
        <v>0</v>
      </c>
      <c r="E274" s="154">
        <v>0</v>
      </c>
      <c r="F274" s="165">
        <v>0</v>
      </c>
    </row>
    <row r="275" spans="1:6" ht="16.5" thickBot="1" x14ac:dyDescent="0.3">
      <c r="A275" s="166"/>
      <c r="B275" s="167" t="s">
        <v>81</v>
      </c>
      <c r="C275" s="157"/>
      <c r="D275" s="158">
        <f>SUM(D271:D274)</f>
        <v>30075</v>
      </c>
      <c r="E275" s="159">
        <f>SUM(E271:E274)</f>
        <v>0</v>
      </c>
      <c r="F275" s="160">
        <f>E275/D275*100</f>
        <v>0</v>
      </c>
    </row>
    <row r="276" spans="1:6" ht="25.5" x14ac:dyDescent="0.25">
      <c r="A276" s="243" t="s">
        <v>57</v>
      </c>
      <c r="B276" s="168" t="s">
        <v>75</v>
      </c>
      <c r="C276" s="148" t="s">
        <v>5</v>
      </c>
      <c r="D276" s="152">
        <v>0</v>
      </c>
      <c r="E276" s="152">
        <v>0</v>
      </c>
      <c r="F276" s="162">
        <v>0</v>
      </c>
    </row>
    <row r="277" spans="1:6" ht="25.5" x14ac:dyDescent="0.25">
      <c r="A277" s="244"/>
      <c r="B277" s="164"/>
      <c r="C277" s="151" t="s">
        <v>7</v>
      </c>
      <c r="D277" s="152">
        <v>0</v>
      </c>
      <c r="E277" s="152">
        <v>0</v>
      </c>
      <c r="F277" s="163">
        <v>0</v>
      </c>
    </row>
    <row r="278" spans="1:6" ht="38.25" x14ac:dyDescent="0.25">
      <c r="A278" s="244"/>
      <c r="B278" s="164"/>
      <c r="C278" s="151" t="s">
        <v>8</v>
      </c>
      <c r="D278" s="152">
        <v>0</v>
      </c>
      <c r="E278" s="152">
        <v>0</v>
      </c>
      <c r="F278" s="163">
        <v>0</v>
      </c>
    </row>
    <row r="279" spans="1:6" ht="16.5" thickBot="1" x14ac:dyDescent="0.3">
      <c r="A279" s="245"/>
      <c r="B279" s="169"/>
      <c r="C279" s="153" t="s">
        <v>6</v>
      </c>
      <c r="D279" s="154">
        <v>0</v>
      </c>
      <c r="E279" s="154">
        <v>0</v>
      </c>
      <c r="F279" s="165">
        <v>0</v>
      </c>
    </row>
    <row r="280" spans="1:6" ht="16.5" thickBot="1" x14ac:dyDescent="0.3">
      <c r="A280" s="166"/>
      <c r="B280" s="167" t="s">
        <v>81</v>
      </c>
      <c r="C280" s="157"/>
      <c r="D280" s="158">
        <f>SUM(D276:D279)</f>
        <v>0</v>
      </c>
      <c r="E280" s="158">
        <f>SUM(E276:E279)</f>
        <v>0</v>
      </c>
      <c r="F280" s="170">
        <v>0</v>
      </c>
    </row>
    <row r="281" spans="1:6" ht="25.5" x14ac:dyDescent="0.25">
      <c r="A281" s="243" t="s">
        <v>58</v>
      </c>
      <c r="B281" s="168" t="s">
        <v>446</v>
      </c>
      <c r="C281" s="148" t="s">
        <v>5</v>
      </c>
      <c r="D281" s="152">
        <v>0</v>
      </c>
      <c r="E281" s="152">
        <v>0</v>
      </c>
      <c r="F281" s="163">
        <v>0</v>
      </c>
    </row>
    <row r="282" spans="1:6" ht="25.5" x14ac:dyDescent="0.25">
      <c r="A282" s="244"/>
      <c r="B282" s="164"/>
      <c r="C282" s="151" t="s">
        <v>7</v>
      </c>
      <c r="D282" s="152">
        <v>60787.29</v>
      </c>
      <c r="E282" s="152">
        <v>33149.39673</v>
      </c>
      <c r="F282" s="163">
        <f>E282/D282*100</f>
        <v>54.533434094528644</v>
      </c>
    </row>
    <row r="283" spans="1:6" ht="38.25" x14ac:dyDescent="0.25">
      <c r="A283" s="244"/>
      <c r="B283" s="164"/>
      <c r="C283" s="151" t="s">
        <v>8</v>
      </c>
      <c r="D283" s="152">
        <v>34315.19</v>
      </c>
      <c r="E283" s="152">
        <v>13278.99483</v>
      </c>
      <c r="F283" s="163">
        <f>E283/D283*100</f>
        <v>38.697133339491927</v>
      </c>
    </row>
    <row r="284" spans="1:6" ht="16.5" thickBot="1" x14ac:dyDescent="0.3">
      <c r="A284" s="245"/>
      <c r="B284" s="169"/>
      <c r="C284" s="153" t="s">
        <v>6</v>
      </c>
      <c r="D284" s="152">
        <v>0</v>
      </c>
      <c r="E284" s="152">
        <v>0</v>
      </c>
      <c r="F284" s="163">
        <v>0</v>
      </c>
    </row>
    <row r="285" spans="1:6" ht="16.5" thickBot="1" x14ac:dyDescent="0.3">
      <c r="A285" s="166"/>
      <c r="B285" s="167" t="s">
        <v>81</v>
      </c>
      <c r="C285" s="157"/>
      <c r="D285" s="158">
        <f>SUM(D281:D284)</f>
        <v>95102.48000000001</v>
      </c>
      <c r="E285" s="158">
        <f>SUM(E281:E284)</f>
        <v>46428.391560000004</v>
      </c>
      <c r="F285" s="170">
        <f>E285/D285*100</f>
        <v>48.819327908168113</v>
      </c>
    </row>
    <row r="286" spans="1:6" ht="30" x14ac:dyDescent="0.25">
      <c r="A286" s="243" t="s">
        <v>447</v>
      </c>
      <c r="B286" s="168" t="s">
        <v>70</v>
      </c>
      <c r="C286" s="148" t="s">
        <v>5</v>
      </c>
      <c r="D286" s="152">
        <v>0</v>
      </c>
      <c r="E286" s="152">
        <v>0</v>
      </c>
      <c r="F286" s="163">
        <v>0</v>
      </c>
    </row>
    <row r="287" spans="1:6" ht="25.5" x14ac:dyDescent="0.25">
      <c r="A287" s="244"/>
      <c r="B287" s="164"/>
      <c r="C287" s="151" t="s">
        <v>7</v>
      </c>
      <c r="D287" s="152">
        <v>0</v>
      </c>
      <c r="E287" s="152">
        <v>0</v>
      </c>
      <c r="F287" s="163">
        <v>0</v>
      </c>
    </row>
    <row r="288" spans="1:6" ht="38.25" x14ac:dyDescent="0.25">
      <c r="A288" s="244"/>
      <c r="B288" s="164"/>
      <c r="C288" s="151" t="s">
        <v>8</v>
      </c>
      <c r="D288" s="152">
        <v>16966</v>
      </c>
      <c r="E288" s="152">
        <v>116.62483</v>
      </c>
      <c r="F288" s="163">
        <f>E288/D288*100</f>
        <v>0.68740321820110806</v>
      </c>
    </row>
    <row r="289" spans="1:6" ht="16.5" thickBot="1" x14ac:dyDescent="0.3">
      <c r="A289" s="245"/>
      <c r="B289" s="169"/>
      <c r="C289" s="153" t="s">
        <v>6</v>
      </c>
      <c r="D289" s="152">
        <v>3500</v>
      </c>
      <c r="E289" s="152">
        <v>0</v>
      </c>
      <c r="F289" s="165">
        <f t="shared" ref="F289:F290" si="13">E289/D289*100</f>
        <v>0</v>
      </c>
    </row>
    <row r="290" spans="1:6" ht="16.5" thickBot="1" x14ac:dyDescent="0.3">
      <c r="A290" s="166"/>
      <c r="B290" s="167" t="s">
        <v>81</v>
      </c>
      <c r="C290" s="157"/>
      <c r="D290" s="158">
        <f>SUM(D286:D289)</f>
        <v>20466</v>
      </c>
      <c r="E290" s="159">
        <f>SUM(E286:E289)</f>
        <v>116.62483</v>
      </c>
      <c r="F290" s="160">
        <f t="shared" si="13"/>
        <v>0.56984672139157633</v>
      </c>
    </row>
    <row r="291" spans="1:6" ht="25.5" x14ac:dyDescent="0.25">
      <c r="A291" s="244" t="s">
        <v>449</v>
      </c>
      <c r="B291" s="168" t="s">
        <v>23</v>
      </c>
      <c r="C291" s="148" t="s">
        <v>5</v>
      </c>
      <c r="D291" s="149">
        <v>0</v>
      </c>
      <c r="E291" s="149">
        <v>0</v>
      </c>
      <c r="F291" s="162">
        <v>0</v>
      </c>
    </row>
    <row r="292" spans="1:6" ht="25.5" x14ac:dyDescent="0.25">
      <c r="A292" s="244"/>
      <c r="B292" s="164"/>
      <c r="C292" s="151" t="s">
        <v>7</v>
      </c>
      <c r="D292" s="152">
        <v>0</v>
      </c>
      <c r="E292" s="152">
        <v>0</v>
      </c>
      <c r="F292" s="163">
        <v>0</v>
      </c>
    </row>
    <row r="293" spans="1:6" ht="38.25" x14ac:dyDescent="0.25">
      <c r="A293" s="244"/>
      <c r="B293" s="164"/>
      <c r="C293" s="151" t="s">
        <v>8</v>
      </c>
      <c r="D293" s="152">
        <v>49912</v>
      </c>
      <c r="E293" s="152">
        <v>12211.69967</v>
      </c>
      <c r="F293" s="163">
        <f>E293/D293*100</f>
        <v>24.466460310145859</v>
      </c>
    </row>
    <row r="294" spans="1:6" ht="16.5" thickBot="1" x14ac:dyDescent="0.3">
      <c r="A294" s="245"/>
      <c r="B294" s="169"/>
      <c r="C294" s="153" t="s">
        <v>6</v>
      </c>
      <c r="D294" s="149">
        <v>0</v>
      </c>
      <c r="E294" s="149">
        <v>0</v>
      </c>
      <c r="F294" s="162">
        <v>0</v>
      </c>
    </row>
    <row r="295" spans="1:6" ht="16.5" thickBot="1" x14ac:dyDescent="0.3">
      <c r="A295" s="166"/>
      <c r="B295" s="167" t="s">
        <v>81</v>
      </c>
      <c r="C295" s="157"/>
      <c r="D295" s="158">
        <f>SUM(D291:D294)</f>
        <v>49912</v>
      </c>
      <c r="E295" s="159">
        <f>SUM(E291:E294)</f>
        <v>12211.69967</v>
      </c>
      <c r="F295" s="160">
        <f t="shared" ref="F295" si="14">E295/D295*100</f>
        <v>24.466460310145859</v>
      </c>
    </row>
    <row r="296" spans="1:6" ht="30" x14ac:dyDescent="0.25">
      <c r="A296" s="243" t="s">
        <v>448</v>
      </c>
      <c r="B296" s="147" t="s">
        <v>450</v>
      </c>
      <c r="C296" s="148" t="s">
        <v>5</v>
      </c>
      <c r="D296" s="149">
        <v>0</v>
      </c>
      <c r="E296" s="149">
        <v>0</v>
      </c>
      <c r="F296" s="162">
        <v>0</v>
      </c>
    </row>
    <row r="297" spans="1:6" ht="25.5" x14ac:dyDescent="0.25">
      <c r="A297" s="244"/>
      <c r="B297" s="150"/>
      <c r="C297" s="151" t="s">
        <v>7</v>
      </c>
      <c r="D297" s="152">
        <v>3351</v>
      </c>
      <c r="E297" s="152">
        <v>100.66705</v>
      </c>
      <c r="F297" s="163">
        <f>E297/D297*100</f>
        <v>3.0040898239331546</v>
      </c>
    </row>
    <row r="298" spans="1:6" ht="38.25" x14ac:dyDescent="0.25">
      <c r="A298" s="244"/>
      <c r="B298" s="150"/>
      <c r="C298" s="151" t="s">
        <v>8</v>
      </c>
      <c r="D298" s="152">
        <v>0</v>
      </c>
      <c r="E298" s="152">
        <v>0</v>
      </c>
      <c r="F298" s="163">
        <v>0</v>
      </c>
    </row>
    <row r="299" spans="1:6" ht="16.5" thickBot="1" x14ac:dyDescent="0.3">
      <c r="A299" s="244"/>
      <c r="B299" s="150"/>
      <c r="C299" s="153" t="s">
        <v>6</v>
      </c>
      <c r="D299" s="154">
        <v>0</v>
      </c>
      <c r="E299" s="154">
        <v>0</v>
      </c>
      <c r="F299" s="165">
        <v>0</v>
      </c>
    </row>
    <row r="300" spans="1:6" ht="16.5" thickBot="1" x14ac:dyDescent="0.3">
      <c r="A300" s="155"/>
      <c r="B300" s="156" t="s">
        <v>81</v>
      </c>
      <c r="C300" s="157"/>
      <c r="D300" s="158">
        <f>SUM(D296:D299)</f>
        <v>3351</v>
      </c>
      <c r="E300" s="159">
        <f>SUM(E296:E299)</f>
        <v>100.66705</v>
      </c>
      <c r="F300" s="160">
        <f>E300/D300*100</f>
        <v>3.0040898239331546</v>
      </c>
    </row>
    <row r="301" spans="1:6" ht="25.5" x14ac:dyDescent="0.25">
      <c r="A301" s="219" t="s">
        <v>59</v>
      </c>
      <c r="B301" s="222" t="s">
        <v>97</v>
      </c>
      <c r="C301" s="36" t="s">
        <v>5</v>
      </c>
      <c r="D301" s="68">
        <v>0</v>
      </c>
      <c r="E301" s="68">
        <v>0</v>
      </c>
      <c r="F301" s="69">
        <v>0</v>
      </c>
    </row>
    <row r="302" spans="1:6" ht="25.5" x14ac:dyDescent="0.25">
      <c r="A302" s="220"/>
      <c r="B302" s="223"/>
      <c r="C302" s="39" t="s">
        <v>7</v>
      </c>
      <c r="D302" s="123">
        <v>0</v>
      </c>
      <c r="E302" s="53">
        <v>0</v>
      </c>
      <c r="F302" s="54">
        <v>0</v>
      </c>
    </row>
    <row r="303" spans="1:6" ht="38.25" x14ac:dyDescent="0.25">
      <c r="A303" s="220"/>
      <c r="B303" s="223"/>
      <c r="C303" s="39" t="s">
        <v>8</v>
      </c>
      <c r="D303" s="53">
        <f>D308+D318+D323+D313</f>
        <v>6000</v>
      </c>
      <c r="E303" s="53">
        <f>E308+E318+E323+E313</f>
        <v>0</v>
      </c>
      <c r="F303" s="54">
        <f>E303/D303*100</f>
        <v>0</v>
      </c>
    </row>
    <row r="304" spans="1:6" ht="16.5" thickBot="1" x14ac:dyDescent="0.3">
      <c r="A304" s="221"/>
      <c r="B304" s="224"/>
      <c r="C304" s="43" t="s">
        <v>6</v>
      </c>
      <c r="D304" s="53">
        <f>D309+D319+D324+D314</f>
        <v>345000</v>
      </c>
      <c r="E304" s="53">
        <f>E309+E319+E324+E314</f>
        <v>87000</v>
      </c>
      <c r="F304" s="58">
        <f>E304/D304*100</f>
        <v>25.217391304347824</v>
      </c>
    </row>
    <row r="305" spans="1:6" ht="16.5" thickBot="1" x14ac:dyDescent="0.3">
      <c r="A305" s="46"/>
      <c r="B305" s="47" t="s">
        <v>79</v>
      </c>
      <c r="C305" s="48"/>
      <c r="D305" s="49">
        <f>SUM(D301:D304)</f>
        <v>351000</v>
      </c>
      <c r="E305" s="103">
        <f>SUM(E301:E304)</f>
        <v>87000</v>
      </c>
      <c r="F305" s="64">
        <f>E305/D305*100</f>
        <v>24.786324786324787</v>
      </c>
    </row>
    <row r="306" spans="1:6" ht="25.5" x14ac:dyDescent="0.25">
      <c r="A306" s="217" t="s">
        <v>60</v>
      </c>
      <c r="B306" s="180" t="s">
        <v>98</v>
      </c>
      <c r="C306" s="51" t="s">
        <v>5</v>
      </c>
      <c r="D306" s="4">
        <v>0</v>
      </c>
      <c r="E306" s="4">
        <v>0</v>
      </c>
      <c r="F306" s="10">
        <v>0</v>
      </c>
    </row>
    <row r="307" spans="1:6" ht="25.5" x14ac:dyDescent="0.25">
      <c r="A307" s="217"/>
      <c r="B307" s="180"/>
      <c r="C307" s="52" t="s">
        <v>7</v>
      </c>
      <c r="D307" s="53">
        <v>0</v>
      </c>
      <c r="E307" s="53">
        <v>0</v>
      </c>
      <c r="F307" s="54">
        <v>0</v>
      </c>
    </row>
    <row r="308" spans="1:6" ht="38.25" x14ac:dyDescent="0.25">
      <c r="A308" s="217"/>
      <c r="B308" s="55"/>
      <c r="C308" s="52" t="s">
        <v>8</v>
      </c>
      <c r="D308" s="53">
        <v>1000</v>
      </c>
      <c r="E308" s="53">
        <v>0</v>
      </c>
      <c r="F308" s="54">
        <v>0</v>
      </c>
    </row>
    <row r="309" spans="1:6" ht="16.5" thickBot="1" x14ac:dyDescent="0.3">
      <c r="A309" s="217"/>
      <c r="B309" s="55"/>
      <c r="C309" s="56" t="s">
        <v>6</v>
      </c>
      <c r="D309" s="57">
        <v>0</v>
      </c>
      <c r="E309" s="57">
        <v>0</v>
      </c>
      <c r="F309" s="58">
        <v>0</v>
      </c>
    </row>
    <row r="310" spans="1:6" ht="16.5" thickBot="1" x14ac:dyDescent="0.3">
      <c r="A310" s="59"/>
      <c r="B310" s="47" t="s">
        <v>81</v>
      </c>
      <c r="C310" s="60"/>
      <c r="D310" s="49">
        <f>SUM(D306:D309)</f>
        <v>1000</v>
      </c>
      <c r="E310" s="49">
        <f>SUM(E306:E309)</f>
        <v>0</v>
      </c>
      <c r="F310" s="50">
        <v>0</v>
      </c>
    </row>
    <row r="311" spans="1:6" ht="25.5" x14ac:dyDescent="0.25">
      <c r="A311" s="216" t="s">
        <v>61</v>
      </c>
      <c r="B311" s="61" t="s">
        <v>64</v>
      </c>
      <c r="C311" s="51" t="s">
        <v>5</v>
      </c>
      <c r="D311" s="53">
        <v>0</v>
      </c>
      <c r="E311" s="53">
        <v>0</v>
      </c>
      <c r="F311" s="54">
        <v>0</v>
      </c>
    </row>
    <row r="312" spans="1:6" ht="25.5" x14ac:dyDescent="0.25">
      <c r="A312" s="217"/>
      <c r="B312" s="55"/>
      <c r="C312" s="52" t="s">
        <v>7</v>
      </c>
      <c r="D312" s="53">
        <v>0</v>
      </c>
      <c r="E312" s="53">
        <v>0</v>
      </c>
      <c r="F312" s="54">
        <v>0</v>
      </c>
    </row>
    <row r="313" spans="1:6" ht="38.25" x14ac:dyDescent="0.25">
      <c r="A313" s="217"/>
      <c r="B313" s="55"/>
      <c r="C313" s="52" t="s">
        <v>8</v>
      </c>
      <c r="D313" s="53">
        <v>0</v>
      </c>
      <c r="E313" s="53">
        <v>0</v>
      </c>
      <c r="F313" s="54">
        <v>0</v>
      </c>
    </row>
    <row r="314" spans="1:6" ht="16.5" thickBot="1" x14ac:dyDescent="0.3">
      <c r="A314" s="218"/>
      <c r="B314" s="63"/>
      <c r="C314" s="56" t="s">
        <v>6</v>
      </c>
      <c r="D314" s="53">
        <v>0</v>
      </c>
      <c r="E314" s="53">
        <v>0</v>
      </c>
      <c r="F314" s="54">
        <v>0</v>
      </c>
    </row>
    <row r="315" spans="1:6" ht="16.5" thickBot="1" x14ac:dyDescent="0.3">
      <c r="A315" s="59"/>
      <c r="B315" s="47" t="s">
        <v>81</v>
      </c>
      <c r="C315" s="60"/>
      <c r="D315" s="49">
        <f>SUM(D311:D314)</f>
        <v>0</v>
      </c>
      <c r="E315" s="49">
        <f>SUM(E311:E314)</f>
        <v>0</v>
      </c>
      <c r="F315" s="50">
        <v>0</v>
      </c>
    </row>
    <row r="316" spans="1:6" ht="25.5" x14ac:dyDescent="0.25">
      <c r="A316" s="216" t="s">
        <v>62</v>
      </c>
      <c r="B316" s="61" t="s">
        <v>99</v>
      </c>
      <c r="C316" s="51" t="s">
        <v>5</v>
      </c>
      <c r="D316" s="53">
        <v>0</v>
      </c>
      <c r="E316" s="53">
        <v>0</v>
      </c>
      <c r="F316" s="54">
        <v>0</v>
      </c>
    </row>
    <row r="317" spans="1:6" ht="25.5" x14ac:dyDescent="0.25">
      <c r="A317" s="217"/>
      <c r="B317" s="55"/>
      <c r="C317" s="52" t="s">
        <v>7</v>
      </c>
      <c r="D317" s="53">
        <v>0</v>
      </c>
      <c r="E317" s="53">
        <v>0</v>
      </c>
      <c r="F317" s="54">
        <v>0</v>
      </c>
    </row>
    <row r="318" spans="1:6" ht="38.25" x14ac:dyDescent="0.25">
      <c r="A318" s="217"/>
      <c r="B318" s="55"/>
      <c r="C318" s="52" t="s">
        <v>8</v>
      </c>
      <c r="D318" s="53">
        <v>5000</v>
      </c>
      <c r="E318" s="53">
        <v>0</v>
      </c>
      <c r="F318" s="54">
        <f>E318/D318*100</f>
        <v>0</v>
      </c>
    </row>
    <row r="319" spans="1:6" ht="16.5" thickBot="1" x14ac:dyDescent="0.3">
      <c r="A319" s="218"/>
      <c r="B319" s="63"/>
      <c r="C319" s="56" t="s">
        <v>6</v>
      </c>
      <c r="D319" s="53">
        <v>0</v>
      </c>
      <c r="E319" s="53">
        <v>0</v>
      </c>
      <c r="F319" s="54">
        <v>0</v>
      </c>
    </row>
    <row r="320" spans="1:6" ht="16.5" thickBot="1" x14ac:dyDescent="0.3">
      <c r="A320" s="59"/>
      <c r="B320" s="47" t="s">
        <v>81</v>
      </c>
      <c r="C320" s="60"/>
      <c r="D320" s="49">
        <f>SUM(D316:D319)</f>
        <v>5000</v>
      </c>
      <c r="E320" s="49">
        <f>SUM(E316:E319)</f>
        <v>0</v>
      </c>
      <c r="F320" s="50">
        <f>E320/D320*100</f>
        <v>0</v>
      </c>
    </row>
    <row r="321" spans="1:6" ht="45" x14ac:dyDescent="0.25">
      <c r="A321" s="216" t="s">
        <v>63</v>
      </c>
      <c r="B321" s="120" t="s">
        <v>150</v>
      </c>
      <c r="C321" s="51" t="s">
        <v>5</v>
      </c>
      <c r="D321" s="53">
        <v>0</v>
      </c>
      <c r="E321" s="53">
        <v>0</v>
      </c>
      <c r="F321" s="54">
        <v>0</v>
      </c>
    </row>
    <row r="322" spans="1:6" ht="25.5" x14ac:dyDescent="0.25">
      <c r="A322" s="217"/>
      <c r="B322" s="55"/>
      <c r="C322" s="52" t="s">
        <v>7</v>
      </c>
      <c r="D322" s="53">
        <v>0</v>
      </c>
      <c r="E322" s="53">
        <v>0</v>
      </c>
      <c r="F322" s="54">
        <v>0</v>
      </c>
    </row>
    <row r="323" spans="1:6" ht="38.25" x14ac:dyDescent="0.25">
      <c r="A323" s="217"/>
      <c r="B323" s="55"/>
      <c r="C323" s="52" t="s">
        <v>8</v>
      </c>
      <c r="D323" s="53">
        <v>0</v>
      </c>
      <c r="E323" s="53">
        <v>0</v>
      </c>
      <c r="F323" s="54">
        <v>0</v>
      </c>
    </row>
    <row r="324" spans="1:6" ht="24.75" customHeight="1" thickBot="1" x14ac:dyDescent="0.3">
      <c r="A324" s="218"/>
      <c r="B324" s="63"/>
      <c r="C324" s="56" t="s">
        <v>6</v>
      </c>
      <c r="D324" s="42">
        <v>345000</v>
      </c>
      <c r="E324" s="42">
        <v>87000</v>
      </c>
      <c r="F324" s="54">
        <f>E324/D324*100</f>
        <v>25.217391304347824</v>
      </c>
    </row>
    <row r="325" spans="1:6" ht="16.5" thickBot="1" x14ac:dyDescent="0.3">
      <c r="A325" s="59"/>
      <c r="B325" s="47" t="s">
        <v>81</v>
      </c>
      <c r="C325" s="60"/>
      <c r="D325" s="49">
        <f>SUM(D321:D324)</f>
        <v>345000</v>
      </c>
      <c r="E325" s="49">
        <f>SUM(E321:E324)</f>
        <v>87000</v>
      </c>
      <c r="F325" s="50">
        <f>E325/D325*100</f>
        <v>25.217391304347824</v>
      </c>
    </row>
    <row r="326" spans="1:6" ht="25.5" x14ac:dyDescent="0.25">
      <c r="A326" s="219" t="s">
        <v>65</v>
      </c>
      <c r="B326" s="222" t="s">
        <v>100</v>
      </c>
      <c r="C326" s="36" t="s">
        <v>5</v>
      </c>
      <c r="D326" s="53">
        <v>0</v>
      </c>
      <c r="E326" s="53">
        <v>0</v>
      </c>
      <c r="F326" s="54">
        <v>0</v>
      </c>
    </row>
    <row r="327" spans="1:6" ht="25.5" x14ac:dyDescent="0.25">
      <c r="A327" s="220"/>
      <c r="B327" s="223"/>
      <c r="C327" s="39" t="s">
        <v>7</v>
      </c>
      <c r="D327" s="53">
        <f>D332+D337+D342+D347</f>
        <v>17271</v>
      </c>
      <c r="E327" s="53">
        <f>E332+E337+E342+E347</f>
        <v>3042.36</v>
      </c>
      <c r="F327" s="54">
        <f>E327/D327*100</f>
        <v>17.615424700364773</v>
      </c>
    </row>
    <row r="328" spans="1:6" ht="38.25" x14ac:dyDescent="0.25">
      <c r="A328" s="220"/>
      <c r="B328" s="223"/>
      <c r="C328" s="39" t="s">
        <v>8</v>
      </c>
      <c r="D328" s="53">
        <f>D333+D338+D343+D348</f>
        <v>1122348.7039999999</v>
      </c>
      <c r="E328" s="53">
        <f>E333+E338+E343+E348</f>
        <v>373636.38</v>
      </c>
      <c r="F328" s="54">
        <f>E328/D328*100</f>
        <v>33.290578825313105</v>
      </c>
    </row>
    <row r="329" spans="1:6" ht="16.5" thickBot="1" x14ac:dyDescent="0.3">
      <c r="A329" s="221"/>
      <c r="B329" s="224"/>
      <c r="C329" s="43" t="s">
        <v>6</v>
      </c>
      <c r="D329" s="42">
        <v>0</v>
      </c>
      <c r="E329" s="42">
        <v>0</v>
      </c>
      <c r="F329" s="124">
        <v>0</v>
      </c>
    </row>
    <row r="330" spans="1:6" ht="16.5" thickBot="1" x14ac:dyDescent="0.3">
      <c r="A330" s="46"/>
      <c r="B330" s="47" t="s">
        <v>79</v>
      </c>
      <c r="C330" s="48"/>
      <c r="D330" s="49">
        <f>SUM(D326:D329)</f>
        <v>1139619.7039999999</v>
      </c>
      <c r="E330" s="103">
        <f>SUM(E326:E329)</f>
        <v>376678.74</v>
      </c>
      <c r="F330" s="64">
        <f>E330/D330*100</f>
        <v>33.053020992694243</v>
      </c>
    </row>
    <row r="331" spans="1:6" ht="33" customHeight="1" x14ac:dyDescent="0.25">
      <c r="A331" s="217" t="s">
        <v>67</v>
      </c>
      <c r="B331" s="180" t="s">
        <v>361</v>
      </c>
      <c r="C331" s="51" t="s">
        <v>5</v>
      </c>
      <c r="D331" s="4">
        <v>0</v>
      </c>
      <c r="E331" s="4">
        <v>0</v>
      </c>
      <c r="F331" s="10">
        <v>0</v>
      </c>
    </row>
    <row r="332" spans="1:6" ht="25.5" x14ac:dyDescent="0.25">
      <c r="A332" s="217"/>
      <c r="B332" s="180"/>
      <c r="C332" s="52" t="s">
        <v>7</v>
      </c>
      <c r="D332" s="53">
        <v>17271</v>
      </c>
      <c r="E332" s="53">
        <v>3042.36</v>
      </c>
      <c r="F332" s="54">
        <f>E332/D332*100</f>
        <v>17.615424700364773</v>
      </c>
    </row>
    <row r="333" spans="1:6" ht="38.25" x14ac:dyDescent="0.25">
      <c r="A333" s="217"/>
      <c r="B333" s="55"/>
      <c r="C333" s="52" t="s">
        <v>8</v>
      </c>
      <c r="D333" s="53">
        <v>291450</v>
      </c>
      <c r="E333" s="53">
        <v>177167.47</v>
      </c>
      <c r="F333" s="54">
        <f>E333/D333*100</f>
        <v>60.788289586550007</v>
      </c>
    </row>
    <row r="334" spans="1:6" ht="16.5" thickBot="1" x14ac:dyDescent="0.3">
      <c r="A334" s="217"/>
      <c r="B334" s="55"/>
      <c r="C334" s="56" t="s">
        <v>6</v>
      </c>
      <c r="D334" s="57">
        <v>0</v>
      </c>
      <c r="E334" s="57">
        <v>0</v>
      </c>
      <c r="F334" s="58">
        <v>0</v>
      </c>
    </row>
    <row r="335" spans="1:6" ht="16.5" thickBot="1" x14ac:dyDescent="0.3">
      <c r="A335" s="59"/>
      <c r="B335" s="47" t="s">
        <v>81</v>
      </c>
      <c r="C335" s="60"/>
      <c r="D335" s="49">
        <f>SUM(D331:D334)</f>
        <v>308721</v>
      </c>
      <c r="E335" s="103">
        <f>SUM(E331:E334)</f>
        <v>180209.83</v>
      </c>
      <c r="F335" s="64">
        <f t="shared" ref="F335" si="15">E335/D335*100</f>
        <v>58.373039087072144</v>
      </c>
    </row>
    <row r="336" spans="1:6" ht="25.5" x14ac:dyDescent="0.25">
      <c r="A336" s="216" t="s">
        <v>68</v>
      </c>
      <c r="B336" s="120" t="s">
        <v>362</v>
      </c>
      <c r="C336" s="51" t="s">
        <v>5</v>
      </c>
      <c r="D336" s="4">
        <v>0</v>
      </c>
      <c r="E336" s="4">
        <v>0</v>
      </c>
      <c r="F336" s="10">
        <v>0</v>
      </c>
    </row>
    <row r="337" spans="1:6" ht="25.5" x14ac:dyDescent="0.25">
      <c r="A337" s="217"/>
      <c r="B337" s="55"/>
      <c r="C337" s="52" t="s">
        <v>7</v>
      </c>
      <c r="D337" s="4">
        <v>0</v>
      </c>
      <c r="E337" s="4">
        <v>0</v>
      </c>
      <c r="F337" s="10">
        <v>0</v>
      </c>
    </row>
    <row r="338" spans="1:6" ht="38.25" x14ac:dyDescent="0.25">
      <c r="A338" s="217"/>
      <c r="B338" s="55"/>
      <c r="C338" s="52" t="s">
        <v>8</v>
      </c>
      <c r="D338" s="53">
        <v>5000</v>
      </c>
      <c r="E338" s="53">
        <v>0</v>
      </c>
      <c r="F338" s="54">
        <f>E338/D338*100</f>
        <v>0</v>
      </c>
    </row>
    <row r="339" spans="1:6" ht="16.5" thickBot="1" x14ac:dyDescent="0.3">
      <c r="A339" s="218"/>
      <c r="B339" s="63"/>
      <c r="C339" s="56" t="s">
        <v>6</v>
      </c>
      <c r="D339" s="4">
        <v>0</v>
      </c>
      <c r="E339" s="4">
        <v>0</v>
      </c>
      <c r="F339" s="10">
        <v>0</v>
      </c>
    </row>
    <row r="340" spans="1:6" ht="16.5" thickBot="1" x14ac:dyDescent="0.3">
      <c r="A340" s="59"/>
      <c r="B340" s="47" t="s">
        <v>81</v>
      </c>
      <c r="C340" s="60"/>
      <c r="D340" s="49">
        <f>SUM(D336:D339)</f>
        <v>5000</v>
      </c>
      <c r="E340" s="49">
        <f>SUM(E336:E339)</f>
        <v>0</v>
      </c>
      <c r="F340" s="50">
        <f>E340/D340*100</f>
        <v>0</v>
      </c>
    </row>
    <row r="341" spans="1:6" ht="25.5" x14ac:dyDescent="0.25">
      <c r="A341" s="216" t="s">
        <v>66</v>
      </c>
      <c r="B341" s="61" t="s">
        <v>101</v>
      </c>
      <c r="C341" s="51" t="s">
        <v>5</v>
      </c>
      <c r="D341" s="4">
        <v>0</v>
      </c>
      <c r="E341" s="4">
        <v>0</v>
      </c>
      <c r="F341" s="10">
        <v>0</v>
      </c>
    </row>
    <row r="342" spans="1:6" ht="25.5" x14ac:dyDescent="0.25">
      <c r="A342" s="217"/>
      <c r="B342" s="55"/>
      <c r="C342" s="52" t="s">
        <v>7</v>
      </c>
      <c r="D342" s="4">
        <v>0</v>
      </c>
      <c r="E342" s="4">
        <v>0</v>
      </c>
      <c r="F342" s="10">
        <v>0</v>
      </c>
    </row>
    <row r="343" spans="1:6" ht="38.25" x14ac:dyDescent="0.25">
      <c r="A343" s="217"/>
      <c r="B343" s="55"/>
      <c r="C343" s="52" t="s">
        <v>8</v>
      </c>
      <c r="D343" s="53">
        <v>0</v>
      </c>
      <c r="E343" s="53">
        <v>0</v>
      </c>
      <c r="F343" s="54">
        <v>0</v>
      </c>
    </row>
    <row r="344" spans="1:6" ht="16.5" thickBot="1" x14ac:dyDescent="0.3">
      <c r="A344" s="218"/>
      <c r="B344" s="63"/>
      <c r="C344" s="56" t="s">
        <v>6</v>
      </c>
      <c r="D344" s="4">
        <v>0</v>
      </c>
      <c r="E344" s="4">
        <v>0</v>
      </c>
      <c r="F344" s="10">
        <v>0</v>
      </c>
    </row>
    <row r="345" spans="1:6" ht="16.5" thickBot="1" x14ac:dyDescent="0.3">
      <c r="A345" s="59"/>
      <c r="B345" s="47" t="s">
        <v>81</v>
      </c>
      <c r="C345" s="60"/>
      <c r="D345" s="49">
        <f>SUM(D341:D344)</f>
        <v>0</v>
      </c>
      <c r="E345" s="49">
        <f>SUM(E341:E344)</f>
        <v>0</v>
      </c>
      <c r="F345" s="50">
        <v>0</v>
      </c>
    </row>
    <row r="346" spans="1:6" ht="30" x14ac:dyDescent="0.25">
      <c r="A346" s="216" t="s">
        <v>513</v>
      </c>
      <c r="B346" s="61" t="s">
        <v>102</v>
      </c>
      <c r="C346" s="51" t="s">
        <v>5</v>
      </c>
      <c r="D346" s="4">
        <v>0</v>
      </c>
      <c r="E346" s="4">
        <v>0</v>
      </c>
      <c r="F346" s="10">
        <v>0</v>
      </c>
    </row>
    <row r="347" spans="1:6" ht="25.5" x14ac:dyDescent="0.25">
      <c r="A347" s="217"/>
      <c r="B347" s="55"/>
      <c r="C347" s="52" t="s">
        <v>7</v>
      </c>
      <c r="D347" s="4">
        <v>0</v>
      </c>
      <c r="E347" s="4">
        <v>0</v>
      </c>
      <c r="F347" s="10">
        <v>0</v>
      </c>
    </row>
    <row r="348" spans="1:6" ht="38.25" x14ac:dyDescent="0.25">
      <c r="A348" s="217"/>
      <c r="B348" s="55"/>
      <c r="C348" s="52" t="s">
        <v>8</v>
      </c>
      <c r="D348" s="53">
        <v>825898.70400000003</v>
      </c>
      <c r="E348" s="53">
        <v>196468.91</v>
      </c>
      <c r="F348" s="54">
        <f>E348/D348*100</f>
        <v>23.788499612417361</v>
      </c>
    </row>
    <row r="349" spans="1:6" ht="16.5" thickBot="1" x14ac:dyDescent="0.3">
      <c r="A349" s="218"/>
      <c r="B349" s="63"/>
      <c r="C349" s="56" t="s">
        <v>6</v>
      </c>
      <c r="D349" s="4">
        <v>0</v>
      </c>
      <c r="E349" s="4">
        <v>0</v>
      </c>
      <c r="F349" s="10">
        <v>0</v>
      </c>
    </row>
    <row r="350" spans="1:6" ht="16.5" thickBot="1" x14ac:dyDescent="0.3">
      <c r="A350" s="59"/>
      <c r="B350" s="47" t="s">
        <v>81</v>
      </c>
      <c r="C350" s="60"/>
      <c r="D350" s="49">
        <f>SUM(D346:D349)</f>
        <v>825898.70400000003</v>
      </c>
      <c r="E350" s="49">
        <f>SUM(E346:E349)</f>
        <v>196468.91</v>
      </c>
      <c r="F350" s="50">
        <f>E350/D350*100</f>
        <v>23.788499612417361</v>
      </c>
    </row>
    <row r="351" spans="1:6" ht="25.5" x14ac:dyDescent="0.25">
      <c r="A351" s="219" t="s">
        <v>103</v>
      </c>
      <c r="B351" s="222" t="s">
        <v>109</v>
      </c>
      <c r="C351" s="36" t="s">
        <v>5</v>
      </c>
      <c r="D351" s="53">
        <f>D356+D361+D366+D371+D381++D376</f>
        <v>12.4</v>
      </c>
      <c r="E351" s="53">
        <f>E356+E361+E366+E371+E381++E376</f>
        <v>0</v>
      </c>
      <c r="F351" s="54">
        <f>E351/D351*100</f>
        <v>0</v>
      </c>
    </row>
    <row r="352" spans="1:6" ht="25.5" x14ac:dyDescent="0.25">
      <c r="A352" s="220"/>
      <c r="B352" s="223"/>
      <c r="C352" s="39" t="s">
        <v>7</v>
      </c>
      <c r="D352" s="53">
        <f t="shared" ref="D352:E353" si="16">D357+D362+D367+D372+D382++D377</f>
        <v>0</v>
      </c>
      <c r="E352" s="53">
        <f t="shared" si="16"/>
        <v>0</v>
      </c>
      <c r="F352" s="54">
        <v>0</v>
      </c>
    </row>
    <row r="353" spans="1:6" ht="38.25" x14ac:dyDescent="0.25">
      <c r="A353" s="220"/>
      <c r="B353" s="223"/>
      <c r="C353" s="39" t="s">
        <v>8</v>
      </c>
      <c r="D353" s="53">
        <f t="shared" si="16"/>
        <v>267765</v>
      </c>
      <c r="E353" s="53">
        <f t="shared" si="16"/>
        <v>56945.235690000001</v>
      </c>
      <c r="F353" s="54">
        <f>E353/D353*100</f>
        <v>21.266870461038597</v>
      </c>
    </row>
    <row r="354" spans="1:6" ht="16.5" thickBot="1" x14ac:dyDescent="0.3">
      <c r="A354" s="221"/>
      <c r="B354" s="224"/>
      <c r="C354" s="43" t="s">
        <v>6</v>
      </c>
      <c r="D354" s="4">
        <v>0</v>
      </c>
      <c r="E354" s="4">
        <v>0</v>
      </c>
      <c r="F354" s="10">
        <v>0</v>
      </c>
    </row>
    <row r="355" spans="1:6" ht="16.5" thickBot="1" x14ac:dyDescent="0.3">
      <c r="A355" s="46"/>
      <c r="B355" s="47" t="s">
        <v>79</v>
      </c>
      <c r="C355" s="48"/>
      <c r="D355" s="49">
        <f>SUM(D351:D354)</f>
        <v>267777.40000000002</v>
      </c>
      <c r="E355" s="49">
        <f>SUM(E351:E354)</f>
        <v>56945.235690000001</v>
      </c>
      <c r="F355" s="64">
        <f>E355/D355*100</f>
        <v>21.265885653531626</v>
      </c>
    </row>
    <row r="356" spans="1:6" ht="75" x14ac:dyDescent="0.25">
      <c r="A356" s="217" t="s">
        <v>104</v>
      </c>
      <c r="B356" s="180" t="s">
        <v>110</v>
      </c>
      <c r="C356" s="51" t="s">
        <v>5</v>
      </c>
      <c r="D356" s="4">
        <v>0</v>
      </c>
      <c r="E356" s="4">
        <v>0</v>
      </c>
      <c r="F356" s="10">
        <v>0</v>
      </c>
    </row>
    <row r="357" spans="1:6" ht="25.5" x14ac:dyDescent="0.25">
      <c r="A357" s="217"/>
      <c r="B357" s="180"/>
      <c r="C357" s="52" t="s">
        <v>7</v>
      </c>
      <c r="D357" s="53">
        <v>0</v>
      </c>
      <c r="E357" s="53">
        <v>0</v>
      </c>
      <c r="F357" s="54">
        <v>0</v>
      </c>
    </row>
    <row r="358" spans="1:6" ht="38.25" x14ac:dyDescent="0.25">
      <c r="A358" s="217"/>
      <c r="B358" s="55"/>
      <c r="C358" s="52" t="s">
        <v>8</v>
      </c>
      <c r="D358" s="53">
        <v>33984</v>
      </c>
      <c r="E358" s="53">
        <v>3980.259</v>
      </c>
      <c r="F358" s="54">
        <f>E358/D358*100</f>
        <v>11.712155720338984</v>
      </c>
    </row>
    <row r="359" spans="1:6" ht="16.5" thickBot="1" x14ac:dyDescent="0.3">
      <c r="A359" s="217"/>
      <c r="B359" s="55"/>
      <c r="C359" s="56" t="s">
        <v>6</v>
      </c>
      <c r="D359" s="57">
        <v>0</v>
      </c>
      <c r="E359" s="57">
        <v>0</v>
      </c>
      <c r="F359" s="58">
        <v>0</v>
      </c>
    </row>
    <row r="360" spans="1:6" ht="16.5" thickBot="1" x14ac:dyDescent="0.3">
      <c r="A360" s="59"/>
      <c r="B360" s="47" t="s">
        <v>81</v>
      </c>
      <c r="C360" s="60"/>
      <c r="D360" s="49">
        <f>SUM(D356:D359)</f>
        <v>33984</v>
      </c>
      <c r="E360" s="49">
        <f>SUM(E356:E359)</f>
        <v>3980.259</v>
      </c>
      <c r="F360" s="50">
        <f>E360/D360*100</f>
        <v>11.712155720338984</v>
      </c>
    </row>
    <row r="361" spans="1:6" ht="25.5" x14ac:dyDescent="0.25">
      <c r="A361" s="216" t="s">
        <v>105</v>
      </c>
      <c r="B361" s="61" t="s">
        <v>111</v>
      </c>
      <c r="C361" s="51" t="s">
        <v>5</v>
      </c>
      <c r="D361" s="4">
        <v>0</v>
      </c>
      <c r="E361" s="4">
        <v>0</v>
      </c>
      <c r="F361" s="10">
        <v>0</v>
      </c>
    </row>
    <row r="362" spans="1:6" ht="25.5" x14ac:dyDescent="0.25">
      <c r="A362" s="217"/>
      <c r="B362" s="55"/>
      <c r="C362" s="52" t="s">
        <v>7</v>
      </c>
      <c r="D362" s="4">
        <v>0</v>
      </c>
      <c r="E362" s="4">
        <v>0</v>
      </c>
      <c r="F362" s="10">
        <v>0</v>
      </c>
    </row>
    <row r="363" spans="1:6" ht="38.25" x14ac:dyDescent="0.25">
      <c r="A363" s="217"/>
      <c r="B363" s="55"/>
      <c r="C363" s="52" t="s">
        <v>8</v>
      </c>
      <c r="D363" s="4">
        <v>0</v>
      </c>
      <c r="E363" s="4">
        <v>0</v>
      </c>
      <c r="F363" s="10">
        <v>0</v>
      </c>
    </row>
    <row r="364" spans="1:6" ht="16.5" thickBot="1" x14ac:dyDescent="0.3">
      <c r="A364" s="218"/>
      <c r="B364" s="63"/>
      <c r="C364" s="56" t="s">
        <v>6</v>
      </c>
      <c r="D364" s="4">
        <v>0</v>
      </c>
      <c r="E364" s="4">
        <v>0</v>
      </c>
      <c r="F364" s="10">
        <v>0</v>
      </c>
    </row>
    <row r="365" spans="1:6" ht="16.5" thickBot="1" x14ac:dyDescent="0.3">
      <c r="A365" s="74"/>
      <c r="B365" s="75" t="s">
        <v>81</v>
      </c>
      <c r="C365" s="76"/>
      <c r="D365" s="77">
        <f>SUM(D361:D364)</f>
        <v>0</v>
      </c>
      <c r="E365" s="77">
        <f>SUM(E361:E364)</f>
        <v>0</v>
      </c>
      <c r="F365" s="78">
        <v>0</v>
      </c>
    </row>
    <row r="366" spans="1:6" ht="25.5" x14ac:dyDescent="0.25">
      <c r="A366" s="216" t="s">
        <v>106</v>
      </c>
      <c r="B366" s="125" t="s">
        <v>514</v>
      </c>
      <c r="C366" s="83" t="s">
        <v>5</v>
      </c>
      <c r="D366" s="68">
        <v>0</v>
      </c>
      <c r="E366" s="68">
        <v>0</v>
      </c>
      <c r="F366" s="69">
        <v>0</v>
      </c>
    </row>
    <row r="367" spans="1:6" ht="25.5" x14ac:dyDescent="0.25">
      <c r="A367" s="217"/>
      <c r="B367" s="126"/>
      <c r="C367" s="39" t="s">
        <v>7</v>
      </c>
      <c r="D367" s="4">
        <v>0</v>
      </c>
      <c r="E367" s="4">
        <v>0</v>
      </c>
      <c r="F367" s="10">
        <v>0</v>
      </c>
    </row>
    <row r="368" spans="1:6" ht="38.25" x14ac:dyDescent="0.25">
      <c r="A368" s="217"/>
      <c r="B368" s="126"/>
      <c r="C368" s="39" t="s">
        <v>8</v>
      </c>
      <c r="D368" s="4">
        <v>0</v>
      </c>
      <c r="E368" s="4">
        <v>0</v>
      </c>
      <c r="F368" s="10">
        <v>0</v>
      </c>
    </row>
    <row r="369" spans="1:6" ht="16.5" thickBot="1" x14ac:dyDescent="0.3">
      <c r="A369" s="218"/>
      <c r="B369" s="127"/>
      <c r="C369" s="128" t="s">
        <v>6</v>
      </c>
      <c r="D369" s="106">
        <v>0</v>
      </c>
      <c r="E369" s="106">
        <v>0</v>
      </c>
      <c r="F369" s="107">
        <v>0</v>
      </c>
    </row>
    <row r="370" spans="1:6" ht="16.5" thickBot="1" x14ac:dyDescent="0.3">
      <c r="A370" s="59"/>
      <c r="B370" s="47" t="s">
        <v>81</v>
      </c>
      <c r="C370" s="60"/>
      <c r="D370" s="49">
        <f>SUM(D366:D369)</f>
        <v>0</v>
      </c>
      <c r="E370" s="103">
        <f>SUM(E366:E369)</f>
        <v>0</v>
      </c>
      <c r="F370" s="50">
        <v>0</v>
      </c>
    </row>
    <row r="371" spans="1:6" ht="25.5" x14ac:dyDescent="0.25">
      <c r="A371" s="216" t="s">
        <v>107</v>
      </c>
      <c r="B371" s="181" t="s">
        <v>112</v>
      </c>
      <c r="C371" s="67" t="s">
        <v>5</v>
      </c>
      <c r="D371" s="68">
        <v>0</v>
      </c>
      <c r="E371" s="68">
        <v>0</v>
      </c>
      <c r="F371" s="69">
        <v>0</v>
      </c>
    </row>
    <row r="372" spans="1:6" ht="25.5" x14ac:dyDescent="0.25">
      <c r="A372" s="217"/>
      <c r="B372" s="55"/>
      <c r="C372" s="52" t="s">
        <v>7</v>
      </c>
      <c r="D372" s="4">
        <v>0</v>
      </c>
      <c r="E372" s="4">
        <v>0</v>
      </c>
      <c r="F372" s="10">
        <v>0</v>
      </c>
    </row>
    <row r="373" spans="1:6" ht="38.25" x14ac:dyDescent="0.25">
      <c r="A373" s="217"/>
      <c r="B373" s="55"/>
      <c r="C373" s="52" t="s">
        <v>8</v>
      </c>
      <c r="D373" s="4">
        <v>15240</v>
      </c>
      <c r="E373" s="4">
        <v>737.48</v>
      </c>
      <c r="F373" s="10">
        <f>E373/D373*100</f>
        <v>4.8391076115485561</v>
      </c>
    </row>
    <row r="374" spans="1:6" ht="16.5" thickBot="1" x14ac:dyDescent="0.3">
      <c r="A374" s="218"/>
      <c r="B374" s="70"/>
      <c r="C374" s="71" t="s">
        <v>6</v>
      </c>
      <c r="D374" s="106">
        <v>0</v>
      </c>
      <c r="E374" s="106">
        <v>0</v>
      </c>
      <c r="F374" s="107">
        <v>0</v>
      </c>
    </row>
    <row r="375" spans="1:6" ht="16.5" thickBot="1" x14ac:dyDescent="0.3">
      <c r="A375" s="74"/>
      <c r="B375" s="75" t="s">
        <v>81</v>
      </c>
      <c r="C375" s="76"/>
      <c r="D375" s="77">
        <f>SUM(D371:D374)</f>
        <v>15240</v>
      </c>
      <c r="E375" s="77">
        <f>SUM(E371:E374)</f>
        <v>737.48</v>
      </c>
      <c r="F375" s="78">
        <f>E375/D375*100</f>
        <v>4.8391076115485561</v>
      </c>
    </row>
    <row r="376" spans="1:6" ht="30" x14ac:dyDescent="0.25">
      <c r="A376" s="216" t="s">
        <v>108</v>
      </c>
      <c r="B376" s="179" t="s">
        <v>515</v>
      </c>
      <c r="C376" s="67" t="s">
        <v>5</v>
      </c>
      <c r="D376" s="68">
        <v>0</v>
      </c>
      <c r="E376" s="68">
        <v>0</v>
      </c>
      <c r="F376" s="109">
        <v>0</v>
      </c>
    </row>
    <row r="377" spans="1:6" ht="25.5" x14ac:dyDescent="0.25">
      <c r="A377" s="217"/>
      <c r="B377" s="88"/>
      <c r="C377" s="52" t="s">
        <v>7</v>
      </c>
      <c r="D377" s="53">
        <v>0</v>
      </c>
      <c r="E377" s="53">
        <v>0</v>
      </c>
      <c r="F377" s="81">
        <v>0</v>
      </c>
    </row>
    <row r="378" spans="1:6" ht="38.25" x14ac:dyDescent="0.25">
      <c r="A378" s="217"/>
      <c r="B378" s="88"/>
      <c r="C378" s="52" t="s">
        <v>8</v>
      </c>
      <c r="D378" s="53">
        <v>0</v>
      </c>
      <c r="E378" s="53">
        <v>0</v>
      </c>
      <c r="F378" s="81">
        <v>0</v>
      </c>
    </row>
    <row r="379" spans="1:6" ht="16.5" thickBot="1" x14ac:dyDescent="0.3">
      <c r="A379" s="218"/>
      <c r="B379" s="89"/>
      <c r="C379" s="71" t="s">
        <v>6</v>
      </c>
      <c r="D379" s="72">
        <v>0</v>
      </c>
      <c r="E379" s="72">
        <v>0</v>
      </c>
      <c r="F379" s="90">
        <v>0</v>
      </c>
    </row>
    <row r="380" spans="1:6" ht="16.5" thickBot="1" x14ac:dyDescent="0.3">
      <c r="A380" s="59"/>
      <c r="B380" s="47" t="s">
        <v>81</v>
      </c>
      <c r="C380" s="122"/>
      <c r="D380" s="129">
        <v>0</v>
      </c>
      <c r="E380" s="129">
        <v>0</v>
      </c>
      <c r="F380" s="130">
        <v>0</v>
      </c>
    </row>
    <row r="381" spans="1:6" ht="25.5" x14ac:dyDescent="0.25">
      <c r="A381" s="217" t="s">
        <v>144</v>
      </c>
      <c r="B381" s="61" t="s">
        <v>23</v>
      </c>
      <c r="C381" s="51" t="s">
        <v>5</v>
      </c>
      <c r="D381" s="4">
        <v>12.4</v>
      </c>
      <c r="E381" s="4">
        <v>0</v>
      </c>
      <c r="F381" s="10">
        <f>E381/D381*100</f>
        <v>0</v>
      </c>
    </row>
    <row r="382" spans="1:6" ht="25.5" x14ac:dyDescent="0.25">
      <c r="A382" s="217"/>
      <c r="B382" s="55"/>
      <c r="C382" s="52" t="s">
        <v>7</v>
      </c>
      <c r="D382" s="53">
        <v>0</v>
      </c>
      <c r="E382" s="53">
        <v>0</v>
      </c>
      <c r="F382" s="54">
        <v>0</v>
      </c>
    </row>
    <row r="383" spans="1:6" ht="38.25" x14ac:dyDescent="0.25">
      <c r="A383" s="217"/>
      <c r="B383" s="55"/>
      <c r="C383" s="52" t="s">
        <v>8</v>
      </c>
      <c r="D383" s="53">
        <v>218541</v>
      </c>
      <c r="E383" s="53">
        <v>52227.49669</v>
      </c>
      <c r="F383" s="54">
        <f>E383/D383*100</f>
        <v>23.898260138829784</v>
      </c>
    </row>
    <row r="384" spans="1:6" ht="16.5" thickBot="1" x14ac:dyDescent="0.3">
      <c r="A384" s="218"/>
      <c r="B384" s="63"/>
      <c r="C384" s="56" t="s">
        <v>6</v>
      </c>
      <c r="D384" s="106">
        <v>0</v>
      </c>
      <c r="E384" s="106">
        <v>0</v>
      </c>
      <c r="F384" s="107">
        <v>0</v>
      </c>
    </row>
    <row r="385" spans="1:6" ht="16.5" thickBot="1" x14ac:dyDescent="0.3">
      <c r="A385" s="59"/>
      <c r="B385" s="47" t="s">
        <v>81</v>
      </c>
      <c r="C385" s="60"/>
      <c r="D385" s="49">
        <f>SUM(D381:D384)</f>
        <v>218553.4</v>
      </c>
      <c r="E385" s="49">
        <f>SUM(E381:E384)</f>
        <v>52227.49669</v>
      </c>
      <c r="F385" s="50">
        <f>E385/D385*100</f>
        <v>23.896904230270497</v>
      </c>
    </row>
    <row r="386" spans="1:6" ht="25.5" x14ac:dyDescent="0.25">
      <c r="A386" s="219" t="s">
        <v>113</v>
      </c>
      <c r="B386" s="222" t="s">
        <v>142</v>
      </c>
      <c r="C386" s="36" t="s">
        <v>5</v>
      </c>
      <c r="D386" s="53">
        <v>0</v>
      </c>
      <c r="E386" s="53">
        <v>0</v>
      </c>
      <c r="F386" s="54">
        <v>0</v>
      </c>
    </row>
    <row r="387" spans="1:6" ht="25.5" x14ac:dyDescent="0.25">
      <c r="A387" s="220"/>
      <c r="B387" s="223"/>
      <c r="C387" s="39" t="s">
        <v>7</v>
      </c>
      <c r="D387" s="53">
        <f>D392+D397+D402</f>
        <v>198974</v>
      </c>
      <c r="E387" s="53">
        <f>E392+E402</f>
        <v>15351.509</v>
      </c>
      <c r="F387" s="54">
        <f>E387/D387*100</f>
        <v>7.7153341642626678</v>
      </c>
    </row>
    <row r="388" spans="1:6" ht="38.25" x14ac:dyDescent="0.25">
      <c r="A388" s="220"/>
      <c r="B388" s="223"/>
      <c r="C388" s="39" t="s">
        <v>8</v>
      </c>
      <c r="D388" s="53">
        <f>D393+D398+D403</f>
        <v>711392</v>
      </c>
      <c r="E388" s="53">
        <f>E393+E398+E403</f>
        <v>95295.91</v>
      </c>
      <c r="F388" s="54">
        <f>E388/D388*100</f>
        <v>13.395696043812693</v>
      </c>
    </row>
    <row r="389" spans="1:6" ht="16.5" thickBot="1" x14ac:dyDescent="0.3">
      <c r="A389" s="221"/>
      <c r="B389" s="224"/>
      <c r="C389" s="43" t="s">
        <v>6</v>
      </c>
      <c r="D389" s="53">
        <v>0</v>
      </c>
      <c r="E389" s="53">
        <v>0</v>
      </c>
      <c r="F389" s="54">
        <v>0</v>
      </c>
    </row>
    <row r="390" spans="1:6" ht="16.5" thickBot="1" x14ac:dyDescent="0.3">
      <c r="A390" s="46"/>
      <c r="B390" s="47" t="s">
        <v>79</v>
      </c>
      <c r="C390" s="48"/>
      <c r="D390" s="49">
        <f>SUM(D386:D389)</f>
        <v>910366</v>
      </c>
      <c r="E390" s="49">
        <f>SUM(E386:E389)</f>
        <v>110647.41900000001</v>
      </c>
      <c r="F390" s="64">
        <f>E390/D390*100</f>
        <v>12.154168653047236</v>
      </c>
    </row>
    <row r="391" spans="1:6" ht="25.5" x14ac:dyDescent="0.25">
      <c r="A391" s="217" t="s">
        <v>114</v>
      </c>
      <c r="B391" s="180" t="s">
        <v>116</v>
      </c>
      <c r="C391" s="51" t="s">
        <v>5</v>
      </c>
      <c r="D391" s="4">
        <v>0</v>
      </c>
      <c r="E391" s="4">
        <v>0</v>
      </c>
      <c r="F391" s="10">
        <v>0</v>
      </c>
    </row>
    <row r="392" spans="1:6" ht="25.5" x14ac:dyDescent="0.25">
      <c r="A392" s="217"/>
      <c r="B392" s="180"/>
      <c r="C392" s="52" t="s">
        <v>7</v>
      </c>
      <c r="D392" s="53">
        <v>48155</v>
      </c>
      <c r="E392" s="53">
        <v>15351.509</v>
      </c>
      <c r="F392" s="54">
        <f>E392/D392*100</f>
        <v>31.879366628595164</v>
      </c>
    </row>
    <row r="393" spans="1:6" ht="38.25" x14ac:dyDescent="0.25">
      <c r="A393" s="217"/>
      <c r="B393" s="55"/>
      <c r="C393" s="52" t="s">
        <v>8</v>
      </c>
      <c r="D393" s="53">
        <v>64401</v>
      </c>
      <c r="E393" s="53">
        <v>20515.8</v>
      </c>
      <c r="F393" s="54">
        <f>E393/D393*100</f>
        <v>31.85633763450878</v>
      </c>
    </row>
    <row r="394" spans="1:6" ht="16.5" thickBot="1" x14ac:dyDescent="0.3">
      <c r="A394" s="217"/>
      <c r="B394" s="55"/>
      <c r="C394" s="56" t="s">
        <v>6</v>
      </c>
      <c r="D394" s="53">
        <v>0</v>
      </c>
      <c r="E394" s="53">
        <v>0</v>
      </c>
      <c r="F394" s="54">
        <v>0</v>
      </c>
    </row>
    <row r="395" spans="1:6" ht="16.5" thickBot="1" x14ac:dyDescent="0.3">
      <c r="A395" s="59"/>
      <c r="B395" s="47" t="s">
        <v>81</v>
      </c>
      <c r="C395" s="60"/>
      <c r="D395" s="49">
        <f>SUM(D391:D394)</f>
        <v>112556</v>
      </c>
      <c r="E395" s="49">
        <f>SUM(E391:E394)</f>
        <v>35867.309000000001</v>
      </c>
      <c r="F395" s="50">
        <f>E395/D395*100</f>
        <v>31.866190163118802</v>
      </c>
    </row>
    <row r="396" spans="1:6" ht="25.5" x14ac:dyDescent="0.25">
      <c r="A396" s="216" t="s">
        <v>115</v>
      </c>
      <c r="B396" s="61" t="s">
        <v>117</v>
      </c>
      <c r="C396" s="51" t="s">
        <v>5</v>
      </c>
      <c r="D396" s="4">
        <v>0</v>
      </c>
      <c r="E396" s="4">
        <v>0</v>
      </c>
      <c r="F396" s="10">
        <v>0</v>
      </c>
    </row>
    <row r="397" spans="1:6" ht="25.5" x14ac:dyDescent="0.25">
      <c r="A397" s="217"/>
      <c r="B397" s="55"/>
      <c r="C397" s="52" t="s">
        <v>7</v>
      </c>
      <c r="D397" s="53">
        <v>150819</v>
      </c>
      <c r="E397" s="53">
        <v>0</v>
      </c>
      <c r="F397" s="54">
        <f>E397/D397*100</f>
        <v>0</v>
      </c>
    </row>
    <row r="398" spans="1:6" ht="38.25" x14ac:dyDescent="0.25">
      <c r="A398" s="217"/>
      <c r="B398" s="55"/>
      <c r="C398" s="52" t="s">
        <v>8</v>
      </c>
      <c r="D398" s="53">
        <v>605801</v>
      </c>
      <c r="E398" s="53">
        <v>61021.82</v>
      </c>
      <c r="F398" s="54">
        <f>E398/D398*100</f>
        <v>10.072915033154452</v>
      </c>
    </row>
    <row r="399" spans="1:6" ht="16.5" thickBot="1" x14ac:dyDescent="0.3">
      <c r="A399" s="218"/>
      <c r="B399" s="63"/>
      <c r="C399" s="56" t="s">
        <v>6</v>
      </c>
      <c r="D399" s="53">
        <v>0</v>
      </c>
      <c r="E399" s="53">
        <v>0</v>
      </c>
      <c r="F399" s="54">
        <v>0</v>
      </c>
    </row>
    <row r="400" spans="1:6" ht="16.5" thickBot="1" x14ac:dyDescent="0.3">
      <c r="A400" s="59"/>
      <c r="B400" s="47" t="s">
        <v>81</v>
      </c>
      <c r="C400" s="60"/>
      <c r="D400" s="49">
        <f>SUM(D396:D399)</f>
        <v>756620</v>
      </c>
      <c r="E400" s="49">
        <f>SUM(E396:E399)</f>
        <v>61021.82</v>
      </c>
      <c r="F400" s="50">
        <f>E400/D400*100</f>
        <v>8.0650551135312298</v>
      </c>
    </row>
    <row r="401" spans="1:6" ht="25.5" x14ac:dyDescent="0.25">
      <c r="A401" s="216" t="s">
        <v>365</v>
      </c>
      <c r="B401" s="61" t="s">
        <v>23</v>
      </c>
      <c r="C401" s="51" t="s">
        <v>5</v>
      </c>
      <c r="D401" s="4">
        <v>0</v>
      </c>
      <c r="E401" s="4">
        <v>0</v>
      </c>
      <c r="F401" s="10">
        <v>0</v>
      </c>
    </row>
    <row r="402" spans="1:6" ht="25.5" x14ac:dyDescent="0.25">
      <c r="A402" s="217"/>
      <c r="B402" s="55"/>
      <c r="C402" s="52" t="s">
        <v>7</v>
      </c>
      <c r="D402" s="4">
        <v>0</v>
      </c>
      <c r="E402" s="4">
        <v>0</v>
      </c>
      <c r="F402" s="10">
        <v>0</v>
      </c>
    </row>
    <row r="403" spans="1:6" ht="38.25" x14ac:dyDescent="0.25">
      <c r="A403" s="217"/>
      <c r="B403" s="55"/>
      <c r="C403" s="52" t="s">
        <v>8</v>
      </c>
      <c r="D403" s="53">
        <v>41190</v>
      </c>
      <c r="E403" s="53">
        <v>13758.29</v>
      </c>
      <c r="F403" s="54">
        <f>E403/D403*100</f>
        <v>33.402015052197136</v>
      </c>
    </row>
    <row r="404" spans="1:6" ht="16.5" thickBot="1" x14ac:dyDescent="0.3">
      <c r="A404" s="218"/>
      <c r="B404" s="63"/>
      <c r="C404" s="56" t="s">
        <v>6</v>
      </c>
      <c r="D404" s="4">
        <v>0</v>
      </c>
      <c r="E404" s="4">
        <v>0</v>
      </c>
      <c r="F404" s="10">
        <v>0</v>
      </c>
    </row>
    <row r="405" spans="1:6" ht="16.5" thickBot="1" x14ac:dyDescent="0.3">
      <c r="A405" s="59"/>
      <c r="B405" s="47" t="s">
        <v>81</v>
      </c>
      <c r="C405" s="60"/>
      <c r="D405" s="49">
        <f>SUM(D401:D404)</f>
        <v>41190</v>
      </c>
      <c r="E405" s="49">
        <f>SUM(E401:E404)</f>
        <v>13758.29</v>
      </c>
      <c r="F405" s="50">
        <f>E405/D405*100</f>
        <v>33.402015052197136</v>
      </c>
    </row>
    <row r="406" spans="1:6" ht="25.5" x14ac:dyDescent="0.25">
      <c r="A406" s="219" t="s">
        <v>118</v>
      </c>
      <c r="B406" s="222" t="s">
        <v>121</v>
      </c>
      <c r="C406" s="36" t="s">
        <v>5</v>
      </c>
      <c r="D406" s="53">
        <f t="shared" ref="D406:E408" si="17">D411+D416+D421</f>
        <v>4795.3050000000003</v>
      </c>
      <c r="E406" s="53">
        <f t="shared" si="17"/>
        <v>0</v>
      </c>
      <c r="F406" s="38">
        <f>E406/D406*100</f>
        <v>0</v>
      </c>
    </row>
    <row r="407" spans="1:6" ht="25.5" x14ac:dyDescent="0.25">
      <c r="A407" s="220"/>
      <c r="B407" s="223"/>
      <c r="C407" s="39" t="s">
        <v>7</v>
      </c>
      <c r="D407" s="53">
        <f t="shared" si="17"/>
        <v>2194.4349999999999</v>
      </c>
      <c r="E407" s="53">
        <v>0</v>
      </c>
      <c r="F407" s="41">
        <f t="shared" ref="F407:F408" si="18">E407/D407*100</f>
        <v>0</v>
      </c>
    </row>
    <row r="408" spans="1:6" ht="38.25" x14ac:dyDescent="0.25">
      <c r="A408" s="220"/>
      <c r="B408" s="223"/>
      <c r="C408" s="39" t="s">
        <v>8</v>
      </c>
      <c r="D408" s="53">
        <f t="shared" si="17"/>
        <v>218277.73</v>
      </c>
      <c r="E408" s="53">
        <f t="shared" si="17"/>
        <v>46383.178999999996</v>
      </c>
      <c r="F408" s="131">
        <f t="shared" si="18"/>
        <v>21.249615799101445</v>
      </c>
    </row>
    <row r="409" spans="1:6" ht="16.5" thickBot="1" x14ac:dyDescent="0.3">
      <c r="A409" s="221"/>
      <c r="B409" s="224"/>
      <c r="C409" s="43" t="s">
        <v>6</v>
      </c>
      <c r="D409" s="44">
        <v>0</v>
      </c>
      <c r="E409" s="44">
        <v>0</v>
      </c>
      <c r="F409" s="45">
        <v>0</v>
      </c>
    </row>
    <row r="410" spans="1:6" ht="16.5" thickBot="1" x14ac:dyDescent="0.3">
      <c r="A410" s="46"/>
      <c r="B410" s="47" t="s">
        <v>79</v>
      </c>
      <c r="C410" s="48"/>
      <c r="D410" s="49">
        <f>SUM(D406:D409)</f>
        <v>225267.47</v>
      </c>
      <c r="E410" s="49">
        <f>SUM(E406:E409)</f>
        <v>46383.178999999996</v>
      </c>
      <c r="F410" s="50">
        <f>E410/D410*100</f>
        <v>20.590269425052803</v>
      </c>
    </row>
    <row r="411" spans="1:6" ht="25.5" customHeight="1" x14ac:dyDescent="0.25">
      <c r="A411" s="216" t="s">
        <v>119</v>
      </c>
      <c r="B411" s="225" t="s">
        <v>363</v>
      </c>
      <c r="C411" s="51" t="s">
        <v>5</v>
      </c>
      <c r="D411" s="4">
        <v>0</v>
      </c>
      <c r="E411" s="4">
        <v>0</v>
      </c>
      <c r="F411" s="10">
        <v>0</v>
      </c>
    </row>
    <row r="412" spans="1:6" ht="34.5" customHeight="1" x14ac:dyDescent="0.25">
      <c r="A412" s="217"/>
      <c r="B412" s="226"/>
      <c r="C412" s="52" t="s">
        <v>7</v>
      </c>
      <c r="D412" s="53">
        <v>596</v>
      </c>
      <c r="E412" s="132">
        <v>0</v>
      </c>
      <c r="F412" s="54">
        <f>E412/D412*100</f>
        <v>0</v>
      </c>
    </row>
    <row r="413" spans="1:6" ht="38.25" x14ac:dyDescent="0.25">
      <c r="A413" s="217"/>
      <c r="B413" s="226"/>
      <c r="C413" s="52" t="s">
        <v>8</v>
      </c>
      <c r="D413" s="53">
        <v>203</v>
      </c>
      <c r="E413" s="132">
        <v>0</v>
      </c>
      <c r="F413" s="54">
        <f>E413/D413*100</f>
        <v>0</v>
      </c>
    </row>
    <row r="414" spans="1:6" ht="16.5" thickBot="1" x14ac:dyDescent="0.3">
      <c r="A414" s="217"/>
      <c r="B414" s="55"/>
      <c r="C414" s="56" t="s">
        <v>6</v>
      </c>
      <c r="D414" s="57">
        <v>0</v>
      </c>
      <c r="E414" s="57">
        <v>0</v>
      </c>
      <c r="F414" s="58">
        <v>0</v>
      </c>
    </row>
    <row r="415" spans="1:6" ht="16.5" thickBot="1" x14ac:dyDescent="0.3">
      <c r="A415" s="59"/>
      <c r="B415" s="47" t="s">
        <v>81</v>
      </c>
      <c r="C415" s="60"/>
      <c r="D415" s="49">
        <f>SUM(D411:D414)</f>
        <v>799</v>
      </c>
      <c r="E415" s="49">
        <f>SUM(E411:E414)</f>
        <v>0</v>
      </c>
      <c r="F415" s="50">
        <f>E415/D415*100</f>
        <v>0</v>
      </c>
    </row>
    <row r="416" spans="1:6" ht="45" x14ac:dyDescent="0.25">
      <c r="A416" s="216" t="s">
        <v>120</v>
      </c>
      <c r="B416" s="66" t="s">
        <v>122</v>
      </c>
      <c r="C416" s="67" t="s">
        <v>5</v>
      </c>
      <c r="D416" s="68">
        <v>4795.3050000000003</v>
      </c>
      <c r="E416" s="68">
        <v>0</v>
      </c>
      <c r="F416" s="69">
        <f>E416/D416*100</f>
        <v>0</v>
      </c>
    </row>
    <row r="417" spans="1:6" ht="25.5" x14ac:dyDescent="0.25">
      <c r="A417" s="217"/>
      <c r="B417" s="55"/>
      <c r="C417" s="52" t="s">
        <v>7</v>
      </c>
      <c r="D417" s="53">
        <v>1598.4349999999999</v>
      </c>
      <c r="E417" s="53">
        <v>0</v>
      </c>
      <c r="F417" s="54">
        <f t="shared" ref="F417:F418" si="19">E417/D417*100</f>
        <v>0</v>
      </c>
    </row>
    <row r="418" spans="1:6" ht="38.25" x14ac:dyDescent="0.25">
      <c r="A418" s="217"/>
      <c r="B418" s="55"/>
      <c r="C418" s="52" t="s">
        <v>8</v>
      </c>
      <c r="D418" s="53">
        <v>8778.73</v>
      </c>
      <c r="E418" s="53">
        <v>67.957999999999998</v>
      </c>
      <c r="F418" s="54">
        <f t="shared" si="19"/>
        <v>0.77412108585182604</v>
      </c>
    </row>
    <row r="419" spans="1:6" ht="16.5" thickBot="1" x14ac:dyDescent="0.3">
      <c r="A419" s="218"/>
      <c r="B419" s="70"/>
      <c r="C419" s="71" t="s">
        <v>6</v>
      </c>
      <c r="D419" s="44">
        <v>0</v>
      </c>
      <c r="E419" s="44">
        <v>0</v>
      </c>
      <c r="F419" s="45">
        <v>0</v>
      </c>
    </row>
    <row r="420" spans="1:6" ht="16.5" thickBot="1" x14ac:dyDescent="0.3">
      <c r="A420" s="59"/>
      <c r="B420" s="47" t="s">
        <v>81</v>
      </c>
      <c r="C420" s="60"/>
      <c r="D420" s="49">
        <f>SUM(D416:D419)</f>
        <v>15172.47</v>
      </c>
      <c r="E420" s="49">
        <f>SUM(E416:E419)</f>
        <v>67.957999999999998</v>
      </c>
      <c r="F420" s="50">
        <f>E420/D420*100</f>
        <v>0.44790334072171512</v>
      </c>
    </row>
    <row r="421" spans="1:6" ht="38.25" customHeight="1" x14ac:dyDescent="0.25">
      <c r="A421" s="228" t="s">
        <v>364</v>
      </c>
      <c r="B421" s="225" t="s">
        <v>23</v>
      </c>
      <c r="C421" s="67" t="s">
        <v>5</v>
      </c>
      <c r="D421" s="4">
        <v>0</v>
      </c>
      <c r="E421" s="4">
        <v>0</v>
      </c>
      <c r="F421" s="193">
        <v>0</v>
      </c>
    </row>
    <row r="422" spans="1:6" ht="30.75" customHeight="1" x14ac:dyDescent="0.25">
      <c r="A422" s="229"/>
      <c r="B422" s="226"/>
      <c r="C422" s="52" t="s">
        <v>7</v>
      </c>
      <c r="D422" s="53">
        <v>0</v>
      </c>
      <c r="E422" s="53">
        <v>0</v>
      </c>
      <c r="F422" s="193">
        <v>0</v>
      </c>
    </row>
    <row r="423" spans="1:6" ht="32.25" customHeight="1" x14ac:dyDescent="0.25">
      <c r="A423" s="229"/>
      <c r="B423" s="226"/>
      <c r="C423" s="52" t="s">
        <v>8</v>
      </c>
      <c r="D423" s="53">
        <v>209296</v>
      </c>
      <c r="E423" s="53">
        <v>46315.220999999998</v>
      </c>
      <c r="F423" s="193">
        <f t="shared" ref="F423" si="20">E423/D423*100</f>
        <v>22.129052155798483</v>
      </c>
    </row>
    <row r="424" spans="1:6" ht="29.25" customHeight="1" thickBot="1" x14ac:dyDescent="0.3">
      <c r="A424" s="230"/>
      <c r="B424" s="227"/>
      <c r="C424" s="71" t="s">
        <v>6</v>
      </c>
      <c r="D424" s="53">
        <v>0</v>
      </c>
      <c r="E424" s="53">
        <v>0</v>
      </c>
      <c r="F424" s="193">
        <v>0</v>
      </c>
    </row>
    <row r="425" spans="1:6" ht="17.25" customHeight="1" thickBot="1" x14ac:dyDescent="0.3">
      <c r="A425" s="59"/>
      <c r="B425" s="47" t="s">
        <v>81</v>
      </c>
      <c r="C425" s="60"/>
      <c r="D425" s="49">
        <f>SUM(D421:D424)</f>
        <v>209296</v>
      </c>
      <c r="E425" s="49">
        <f>SUM(E421:E424)</f>
        <v>46315.220999999998</v>
      </c>
      <c r="F425" s="50">
        <f>E425/D425*100</f>
        <v>22.129052155798483</v>
      </c>
    </row>
    <row r="426" spans="1:6" ht="25.5" x14ac:dyDescent="0.25">
      <c r="A426" s="220" t="s">
        <v>123</v>
      </c>
      <c r="B426" s="223" t="s">
        <v>126</v>
      </c>
      <c r="C426" s="105" t="s">
        <v>5</v>
      </c>
      <c r="D426" s="4">
        <v>0</v>
      </c>
      <c r="E426" s="4">
        <v>0</v>
      </c>
      <c r="F426" s="10">
        <v>0</v>
      </c>
    </row>
    <row r="427" spans="1:6" ht="25.5" x14ac:dyDescent="0.25">
      <c r="A427" s="220"/>
      <c r="B427" s="223"/>
      <c r="C427" s="39" t="s">
        <v>7</v>
      </c>
      <c r="D427" s="53">
        <f>D432+D437+D442</f>
        <v>3983</v>
      </c>
      <c r="E427" s="53">
        <f>E432+E437+E442</f>
        <v>514.63152000000002</v>
      </c>
      <c r="F427" s="54">
        <f>E427/D427*100</f>
        <v>12.920700979161436</v>
      </c>
    </row>
    <row r="428" spans="1:6" ht="38.25" x14ac:dyDescent="0.25">
      <c r="A428" s="220"/>
      <c r="B428" s="223"/>
      <c r="C428" s="39" t="s">
        <v>8</v>
      </c>
      <c r="D428" s="53">
        <f>D433+D438+D443</f>
        <v>56843</v>
      </c>
      <c r="E428" s="53">
        <f>E433+E438+E443</f>
        <v>16789.173590000002</v>
      </c>
      <c r="F428" s="54">
        <f>E428/D428*100</f>
        <v>29.536044174304664</v>
      </c>
    </row>
    <row r="429" spans="1:6" ht="16.5" thickBot="1" x14ac:dyDescent="0.3">
      <c r="A429" s="221"/>
      <c r="B429" s="224"/>
      <c r="C429" s="43" t="s">
        <v>6</v>
      </c>
      <c r="D429" s="44">
        <v>0</v>
      </c>
      <c r="E429" s="44">
        <v>0</v>
      </c>
      <c r="F429" s="45">
        <v>0</v>
      </c>
    </row>
    <row r="430" spans="1:6" ht="16.5" thickBot="1" x14ac:dyDescent="0.3">
      <c r="A430" s="46"/>
      <c r="B430" s="47" t="s">
        <v>79</v>
      </c>
      <c r="C430" s="48"/>
      <c r="D430" s="49">
        <f>SUM(D426:D429)</f>
        <v>60826</v>
      </c>
      <c r="E430" s="49">
        <f>SUM(E426:E429)</f>
        <v>17303.805110000001</v>
      </c>
      <c r="F430" s="50">
        <f>E430/D430*100</f>
        <v>28.448040492552529</v>
      </c>
    </row>
    <row r="431" spans="1:6" ht="30" x14ac:dyDescent="0.25">
      <c r="A431" s="216" t="s">
        <v>124</v>
      </c>
      <c r="B431" s="133" t="s">
        <v>151</v>
      </c>
      <c r="C431" s="51" t="s">
        <v>5</v>
      </c>
      <c r="D431" s="4">
        <v>0</v>
      </c>
      <c r="E431" s="4">
        <v>0</v>
      </c>
      <c r="F431" s="10">
        <v>0</v>
      </c>
    </row>
    <row r="432" spans="1:6" ht="25.5" x14ac:dyDescent="0.25">
      <c r="A432" s="217"/>
      <c r="B432" s="180"/>
      <c r="C432" s="52" t="s">
        <v>7</v>
      </c>
      <c r="D432" s="53">
        <v>0</v>
      </c>
      <c r="E432" s="53">
        <v>0</v>
      </c>
      <c r="F432" s="54">
        <v>0</v>
      </c>
    </row>
    <row r="433" spans="1:6" ht="38.25" x14ac:dyDescent="0.25">
      <c r="A433" s="217"/>
      <c r="B433" s="55"/>
      <c r="C433" s="52" t="s">
        <v>8</v>
      </c>
      <c r="D433" s="53">
        <v>800</v>
      </c>
      <c r="E433" s="53">
        <v>540</v>
      </c>
      <c r="F433" s="54">
        <f>E433/D433*100</f>
        <v>67.5</v>
      </c>
    </row>
    <row r="434" spans="1:6" ht="16.5" thickBot="1" x14ac:dyDescent="0.3">
      <c r="A434" s="217"/>
      <c r="B434" s="55"/>
      <c r="C434" s="56" t="s">
        <v>6</v>
      </c>
      <c r="D434" s="57">
        <v>0</v>
      </c>
      <c r="E434" s="57">
        <v>0</v>
      </c>
      <c r="F434" s="58">
        <v>0</v>
      </c>
    </row>
    <row r="435" spans="1:6" ht="16.5" thickBot="1" x14ac:dyDescent="0.3">
      <c r="A435" s="59"/>
      <c r="B435" s="47" t="s">
        <v>81</v>
      </c>
      <c r="C435" s="60"/>
      <c r="D435" s="49">
        <f>SUM(D431:D434)</f>
        <v>800</v>
      </c>
      <c r="E435" s="103">
        <f>SUM(E431:E434)</f>
        <v>540</v>
      </c>
      <c r="F435" s="64">
        <f>E435/D435*100</f>
        <v>67.5</v>
      </c>
    </row>
    <row r="436" spans="1:6" ht="30" x14ac:dyDescent="0.25">
      <c r="A436" s="216" t="s">
        <v>125</v>
      </c>
      <c r="B436" s="61" t="s">
        <v>152</v>
      </c>
      <c r="C436" s="51" t="s">
        <v>5</v>
      </c>
      <c r="D436" s="53">
        <v>0</v>
      </c>
      <c r="E436" s="53">
        <v>0</v>
      </c>
      <c r="F436" s="54">
        <v>0</v>
      </c>
    </row>
    <row r="437" spans="1:6" ht="25.5" x14ac:dyDescent="0.25">
      <c r="A437" s="217"/>
      <c r="B437" s="55"/>
      <c r="C437" s="52" t="s">
        <v>7</v>
      </c>
      <c r="D437" s="53">
        <v>3983</v>
      </c>
      <c r="E437" s="53">
        <v>514.63152000000002</v>
      </c>
      <c r="F437" s="54">
        <f>E437/D437*100</f>
        <v>12.920700979161436</v>
      </c>
    </row>
    <row r="438" spans="1:6" ht="38.25" x14ac:dyDescent="0.25">
      <c r="A438" s="217"/>
      <c r="B438" s="55"/>
      <c r="C438" s="52" t="s">
        <v>8</v>
      </c>
      <c r="D438" s="53">
        <v>3000</v>
      </c>
      <c r="E438" s="53">
        <v>47.937370000000001</v>
      </c>
      <c r="F438" s="54">
        <f>E438/D438*100</f>
        <v>1.5979123333333334</v>
      </c>
    </row>
    <row r="439" spans="1:6" ht="16.5" thickBot="1" x14ac:dyDescent="0.3">
      <c r="A439" s="218"/>
      <c r="B439" s="63"/>
      <c r="C439" s="56" t="s">
        <v>6</v>
      </c>
      <c r="D439" s="53">
        <v>0</v>
      </c>
      <c r="E439" s="53">
        <v>0</v>
      </c>
      <c r="F439" s="54">
        <v>0</v>
      </c>
    </row>
    <row r="440" spans="1:6" ht="16.5" thickBot="1" x14ac:dyDescent="0.3">
      <c r="A440" s="59"/>
      <c r="B440" s="47" t="s">
        <v>81</v>
      </c>
      <c r="C440" s="60"/>
      <c r="D440" s="49">
        <f>SUM(D436:D439)</f>
        <v>6983</v>
      </c>
      <c r="E440" s="49">
        <f>SUM(E436:E439)</f>
        <v>562.56889000000001</v>
      </c>
      <c r="F440" s="50">
        <f>E440/D440*100</f>
        <v>8.0562636402692256</v>
      </c>
    </row>
    <row r="441" spans="1:6" ht="25.5" x14ac:dyDescent="0.25">
      <c r="A441" s="216" t="s">
        <v>245</v>
      </c>
      <c r="B441" s="61" t="s">
        <v>23</v>
      </c>
      <c r="C441" s="51" t="s">
        <v>5</v>
      </c>
      <c r="D441" s="53">
        <v>0</v>
      </c>
      <c r="E441" s="53">
        <v>0</v>
      </c>
      <c r="F441" s="54">
        <v>0</v>
      </c>
    </row>
    <row r="442" spans="1:6" ht="25.5" x14ac:dyDescent="0.25">
      <c r="A442" s="217"/>
      <c r="B442" s="55"/>
      <c r="C442" s="52" t="s">
        <v>7</v>
      </c>
      <c r="D442" s="53">
        <v>0</v>
      </c>
      <c r="E442" s="53">
        <v>0</v>
      </c>
      <c r="F442" s="54">
        <v>0</v>
      </c>
    </row>
    <row r="443" spans="1:6" ht="38.25" x14ac:dyDescent="0.25">
      <c r="A443" s="217"/>
      <c r="B443" s="55"/>
      <c r="C443" s="52" t="s">
        <v>8</v>
      </c>
      <c r="D443" s="53">
        <v>53043</v>
      </c>
      <c r="E443" s="53">
        <v>16201.236220000001</v>
      </c>
      <c r="F443" s="54">
        <f>E443/D443*100</f>
        <v>30.54358957826669</v>
      </c>
    </row>
    <row r="444" spans="1:6" ht="16.5" thickBot="1" x14ac:dyDescent="0.3">
      <c r="A444" s="218"/>
      <c r="B444" s="63"/>
      <c r="C444" s="56" t="s">
        <v>6</v>
      </c>
      <c r="D444" s="53">
        <v>0</v>
      </c>
      <c r="E444" s="53">
        <v>0</v>
      </c>
      <c r="F444" s="54">
        <v>0</v>
      </c>
    </row>
    <row r="445" spans="1:6" ht="16.5" thickBot="1" x14ac:dyDescent="0.3">
      <c r="A445" s="59"/>
      <c r="B445" s="47" t="s">
        <v>81</v>
      </c>
      <c r="C445" s="60"/>
      <c r="D445" s="49">
        <f>SUM(D441:D444)</f>
        <v>53043</v>
      </c>
      <c r="E445" s="49">
        <f>SUM(E441:E444)</f>
        <v>16201.236220000001</v>
      </c>
      <c r="F445" s="50">
        <f t="shared" ref="F445" si="21">E445/D445*100</f>
        <v>30.54358957826669</v>
      </c>
    </row>
    <row r="446" spans="1:6" ht="25.5" x14ac:dyDescent="0.25">
      <c r="A446" s="219" t="s">
        <v>127</v>
      </c>
      <c r="B446" s="222" t="s">
        <v>130</v>
      </c>
      <c r="C446" s="36" t="s">
        <v>5</v>
      </c>
      <c r="D446" s="134">
        <f t="shared" ref="D446:E449" si="22">D451+D456</f>
        <v>123090</v>
      </c>
      <c r="E446" s="134">
        <f t="shared" si="22"/>
        <v>7112.3802800000003</v>
      </c>
      <c r="F446" s="38">
        <f>E446/D446*100</f>
        <v>5.7781950442765462</v>
      </c>
    </row>
    <row r="447" spans="1:6" ht="25.5" x14ac:dyDescent="0.25">
      <c r="A447" s="220"/>
      <c r="B447" s="223"/>
      <c r="C447" s="39" t="s">
        <v>7</v>
      </c>
      <c r="D447" s="42">
        <f t="shared" si="22"/>
        <v>684816.5</v>
      </c>
      <c r="E447" s="42">
        <f t="shared" si="22"/>
        <v>20117.627329999999</v>
      </c>
      <c r="F447" s="41">
        <f>E447/D447*100</f>
        <v>2.9376668538214248</v>
      </c>
    </row>
    <row r="448" spans="1:6" ht="38.25" x14ac:dyDescent="0.25">
      <c r="A448" s="220"/>
      <c r="B448" s="223"/>
      <c r="C448" s="39" t="s">
        <v>8</v>
      </c>
      <c r="D448" s="42">
        <f t="shared" si="22"/>
        <v>1843473.8</v>
      </c>
      <c r="E448" s="42">
        <f t="shared" si="22"/>
        <v>189057.28169</v>
      </c>
      <c r="F448" s="41">
        <f t="shared" ref="F448:F450" si="23">E448/D448*100</f>
        <v>10.255490568404065</v>
      </c>
    </row>
    <row r="449" spans="1:6" ht="16.5" thickBot="1" x14ac:dyDescent="0.3">
      <c r="A449" s="221"/>
      <c r="B449" s="224"/>
      <c r="C449" s="43" t="s">
        <v>6</v>
      </c>
      <c r="D449" s="42">
        <f t="shared" si="22"/>
        <v>38272.5</v>
      </c>
      <c r="E449" s="42">
        <f t="shared" si="22"/>
        <v>0</v>
      </c>
      <c r="F449" s="135">
        <f t="shared" si="23"/>
        <v>0</v>
      </c>
    </row>
    <row r="450" spans="1:6" ht="16.5" thickBot="1" x14ac:dyDescent="0.3">
      <c r="A450" s="46"/>
      <c r="B450" s="47" t="s">
        <v>79</v>
      </c>
      <c r="C450" s="48"/>
      <c r="D450" s="49">
        <f>SUM(D446:D449)</f>
        <v>2689652.8</v>
      </c>
      <c r="E450" s="103">
        <f>SUM(E446:E449)</f>
        <v>216287.2893</v>
      </c>
      <c r="F450" s="136">
        <f t="shared" si="23"/>
        <v>8.0414575925933658</v>
      </c>
    </row>
    <row r="451" spans="1:6" ht="30" x14ac:dyDescent="0.25">
      <c r="A451" s="219" t="s">
        <v>128</v>
      </c>
      <c r="B451" s="180" t="s">
        <v>131</v>
      </c>
      <c r="C451" s="51" t="s">
        <v>5</v>
      </c>
      <c r="D451" s="53">
        <v>123090</v>
      </c>
      <c r="E451" s="4">
        <v>7112.3802800000003</v>
      </c>
      <c r="F451" s="10">
        <f>E451/D451*100</f>
        <v>5.7781950442765462</v>
      </c>
    </row>
    <row r="452" spans="1:6" ht="25.5" x14ac:dyDescent="0.25">
      <c r="A452" s="220"/>
      <c r="B452" s="180"/>
      <c r="C452" s="52" t="s">
        <v>7</v>
      </c>
      <c r="D452" s="53">
        <v>529475.03</v>
      </c>
      <c r="E452" s="53">
        <v>20117.627329999999</v>
      </c>
      <c r="F452" s="54">
        <f>E452/D452*100</f>
        <v>3.7995422239269718</v>
      </c>
    </row>
    <row r="453" spans="1:6" ht="38.25" x14ac:dyDescent="0.25">
      <c r="A453" s="220"/>
      <c r="B453" s="55"/>
      <c r="C453" s="52" t="s">
        <v>8</v>
      </c>
      <c r="D453" s="53">
        <v>418123.97</v>
      </c>
      <c r="E453" s="53">
        <v>9275.9692500000001</v>
      </c>
      <c r="F453" s="54">
        <f>E453/D453*100</f>
        <v>2.2184734470018546</v>
      </c>
    </row>
    <row r="454" spans="1:6" ht="16.5" thickBot="1" x14ac:dyDescent="0.3">
      <c r="A454" s="221"/>
      <c r="B454" s="55"/>
      <c r="C454" s="56" t="s">
        <v>6</v>
      </c>
      <c r="D454" s="57">
        <v>0</v>
      </c>
      <c r="E454" s="57">
        <v>0</v>
      </c>
      <c r="F454" s="58">
        <v>0</v>
      </c>
    </row>
    <row r="455" spans="1:6" ht="16.5" thickBot="1" x14ac:dyDescent="0.3">
      <c r="A455" s="59"/>
      <c r="B455" s="47" t="s">
        <v>81</v>
      </c>
      <c r="C455" s="60"/>
      <c r="D455" s="49">
        <f>SUM(D451:D454)</f>
        <v>1070689</v>
      </c>
      <c r="E455" s="49">
        <f>SUM(E451:E454)</f>
        <v>36505.976860000002</v>
      </c>
      <c r="F455" s="50">
        <f>E455/D455*100</f>
        <v>3.4095780249913847</v>
      </c>
    </row>
    <row r="456" spans="1:6" ht="29.25" customHeight="1" x14ac:dyDescent="0.25">
      <c r="A456" s="216" t="s">
        <v>129</v>
      </c>
      <c r="B456" s="237" t="s">
        <v>262</v>
      </c>
      <c r="C456" s="51" t="s">
        <v>5</v>
      </c>
      <c r="D456" s="57">
        <v>0</v>
      </c>
      <c r="E456" s="57">
        <v>0</v>
      </c>
      <c r="F456" s="58">
        <v>0</v>
      </c>
    </row>
    <row r="457" spans="1:6" ht="25.5" x14ac:dyDescent="0.25">
      <c r="A457" s="217"/>
      <c r="B457" s="238"/>
      <c r="C457" s="52" t="s">
        <v>7</v>
      </c>
      <c r="D457" s="53">
        <v>155341.47</v>
      </c>
      <c r="E457" s="53">
        <v>0</v>
      </c>
      <c r="F457" s="54">
        <f>E457/D457*100</f>
        <v>0</v>
      </c>
    </row>
    <row r="458" spans="1:6" ht="38.25" x14ac:dyDescent="0.25">
      <c r="A458" s="217"/>
      <c r="B458" s="55"/>
      <c r="C458" s="52" t="s">
        <v>8</v>
      </c>
      <c r="D458" s="53">
        <v>1425349.83</v>
      </c>
      <c r="E458" s="53">
        <v>179781.31244000001</v>
      </c>
      <c r="F458" s="54">
        <f>E458/D458*100</f>
        <v>12.613135993428365</v>
      </c>
    </row>
    <row r="459" spans="1:6" ht="16.5" thickBot="1" x14ac:dyDescent="0.3">
      <c r="A459" s="218"/>
      <c r="B459" s="63"/>
      <c r="C459" s="56" t="s">
        <v>6</v>
      </c>
      <c r="D459" s="57">
        <v>38272.5</v>
      </c>
      <c r="E459" s="57">
        <v>0</v>
      </c>
      <c r="F459" s="58">
        <v>0</v>
      </c>
    </row>
    <row r="460" spans="1:6" ht="16.5" thickBot="1" x14ac:dyDescent="0.3">
      <c r="A460" s="59"/>
      <c r="B460" s="47" t="s">
        <v>81</v>
      </c>
      <c r="C460" s="60"/>
      <c r="D460" s="49">
        <f>SUM(D456:D459)</f>
        <v>1618963.8</v>
      </c>
      <c r="E460" s="49">
        <f>SUM(E456:E459)</f>
        <v>179781.31244000001</v>
      </c>
      <c r="F460" s="50">
        <f>E460/D460*100</f>
        <v>11.104714783616533</v>
      </c>
    </row>
    <row r="461" spans="1:6" ht="25.5" x14ac:dyDescent="0.25">
      <c r="A461" s="219" t="s">
        <v>132</v>
      </c>
      <c r="B461" s="222" t="s">
        <v>134</v>
      </c>
      <c r="C461" s="36" t="s">
        <v>5</v>
      </c>
      <c r="D461" s="11">
        <f t="shared" ref="D461:E464" si="24">D466</f>
        <v>57583.8</v>
      </c>
      <c r="E461" s="31">
        <f t="shared" si="24"/>
        <v>0</v>
      </c>
      <c r="F461" s="137"/>
    </row>
    <row r="462" spans="1:6" ht="25.5" x14ac:dyDescent="0.25">
      <c r="A462" s="220"/>
      <c r="B462" s="223"/>
      <c r="C462" s="39" t="s">
        <v>7</v>
      </c>
      <c r="D462" s="53">
        <f t="shared" si="24"/>
        <v>1214964.8500000001</v>
      </c>
      <c r="E462" s="138">
        <f t="shared" si="24"/>
        <v>9576.0495499999997</v>
      </c>
      <c r="F462" s="54">
        <f>E462/D462*100</f>
        <v>0.78817502827345165</v>
      </c>
    </row>
    <row r="463" spans="1:6" ht="38.25" x14ac:dyDescent="0.25">
      <c r="A463" s="220"/>
      <c r="B463" s="223"/>
      <c r="C463" s="39" t="s">
        <v>8</v>
      </c>
      <c r="D463" s="53">
        <f t="shared" si="24"/>
        <v>185364.41</v>
      </c>
      <c r="E463" s="138">
        <f t="shared" si="24"/>
        <v>2074.56268</v>
      </c>
      <c r="F463" s="54">
        <f t="shared" ref="F463:F465" si="25">E463/D463*100</f>
        <v>1.1191806884611777</v>
      </c>
    </row>
    <row r="464" spans="1:6" ht="16.5" thickBot="1" x14ac:dyDescent="0.3">
      <c r="A464" s="221"/>
      <c r="B464" s="224"/>
      <c r="C464" s="43" t="s">
        <v>6</v>
      </c>
      <c r="D464" s="53">
        <f t="shared" si="24"/>
        <v>494000</v>
      </c>
      <c r="E464" s="138">
        <f t="shared" si="24"/>
        <v>0</v>
      </c>
      <c r="F464" s="58">
        <f t="shared" si="25"/>
        <v>0</v>
      </c>
    </row>
    <row r="465" spans="1:7" ht="16.5" thickBot="1" x14ac:dyDescent="0.3">
      <c r="A465" s="46"/>
      <c r="B465" s="47" t="s">
        <v>79</v>
      </c>
      <c r="C465" s="48"/>
      <c r="D465" s="49">
        <f>SUM(D461:D464)</f>
        <v>1951913.06</v>
      </c>
      <c r="E465" s="139">
        <f>SUM(E461:E464)</f>
        <v>11650.612229999999</v>
      </c>
      <c r="F465" s="64">
        <f t="shared" si="25"/>
        <v>0.59688171920935851</v>
      </c>
    </row>
    <row r="466" spans="1:7" ht="25.5" x14ac:dyDescent="0.25">
      <c r="A466" s="220" t="s">
        <v>133</v>
      </c>
      <c r="B466" s="180" t="s">
        <v>135</v>
      </c>
      <c r="C466" s="51" t="s">
        <v>5</v>
      </c>
      <c r="D466" s="4">
        <v>57583.8</v>
      </c>
      <c r="E466" s="4">
        <v>0</v>
      </c>
      <c r="F466" s="10">
        <v>0</v>
      </c>
      <c r="G466" s="9"/>
    </row>
    <row r="467" spans="1:7" ht="25.5" x14ac:dyDescent="0.25">
      <c r="A467" s="220"/>
      <c r="B467" s="180"/>
      <c r="C467" s="52" t="s">
        <v>7</v>
      </c>
      <c r="D467" s="53">
        <v>1214964.8500000001</v>
      </c>
      <c r="E467" s="53">
        <v>9576.0495499999997</v>
      </c>
      <c r="F467" s="54">
        <f>E467/D467*100</f>
        <v>0.78817502827345165</v>
      </c>
    </row>
    <row r="468" spans="1:7" ht="38.25" x14ac:dyDescent="0.25">
      <c r="A468" s="220"/>
      <c r="B468" s="55"/>
      <c r="C468" s="52" t="s">
        <v>8</v>
      </c>
      <c r="D468" s="53">
        <v>185364.41</v>
      </c>
      <c r="E468" s="53">
        <v>2074.56268</v>
      </c>
      <c r="F468" s="54">
        <f>E468/D468*100</f>
        <v>1.1191806884611777</v>
      </c>
      <c r="G468" s="7"/>
    </row>
    <row r="469" spans="1:7" ht="16.5" thickBot="1" x14ac:dyDescent="0.3">
      <c r="A469" s="221"/>
      <c r="B469" s="55"/>
      <c r="C469" s="56" t="s">
        <v>6</v>
      </c>
      <c r="D469" s="57">
        <v>494000</v>
      </c>
      <c r="E469" s="57">
        <v>0</v>
      </c>
      <c r="F469" s="58">
        <f>E469/D469*100</f>
        <v>0</v>
      </c>
      <c r="G469" s="8"/>
    </row>
    <row r="470" spans="1:7" ht="16.5" thickBot="1" x14ac:dyDescent="0.3">
      <c r="A470" s="59"/>
      <c r="B470" s="47" t="s">
        <v>81</v>
      </c>
      <c r="C470" s="60"/>
      <c r="D470" s="49">
        <f>SUM(D466:D469)</f>
        <v>1951913.06</v>
      </c>
      <c r="E470" s="103">
        <f>SUM(E466:E469)</f>
        <v>11650.612229999999</v>
      </c>
      <c r="F470" s="64">
        <f>E470/D470*100</f>
        <v>0.59688171920935851</v>
      </c>
    </row>
    <row r="471" spans="1:7" ht="25.5" x14ac:dyDescent="0.25">
      <c r="A471" s="219" t="s">
        <v>136</v>
      </c>
      <c r="B471" s="222" t="s">
        <v>139</v>
      </c>
      <c r="C471" s="36" t="s">
        <v>5</v>
      </c>
      <c r="D471" s="53">
        <v>0</v>
      </c>
      <c r="E471" s="53">
        <v>0</v>
      </c>
      <c r="F471" s="54">
        <v>0</v>
      </c>
    </row>
    <row r="472" spans="1:7" ht="84" customHeight="1" x14ac:dyDescent="0.25">
      <c r="A472" s="220"/>
      <c r="B472" s="223"/>
      <c r="C472" s="105" t="s">
        <v>172</v>
      </c>
      <c r="D472" s="140">
        <f>D478</f>
        <v>95504.718080000006</v>
      </c>
      <c r="E472" s="140">
        <f>E478</f>
        <v>0</v>
      </c>
      <c r="F472" s="141">
        <f>E472/D472*100</f>
        <v>0</v>
      </c>
    </row>
    <row r="473" spans="1:7" ht="25.5" x14ac:dyDescent="0.25">
      <c r="A473" s="220"/>
      <c r="B473" s="223"/>
      <c r="C473" s="39" t="s">
        <v>7</v>
      </c>
      <c r="D473" s="42">
        <f>D479</f>
        <v>111136.46702</v>
      </c>
      <c r="E473" s="42">
        <f>E479</f>
        <v>0</v>
      </c>
      <c r="F473" s="124">
        <f>E473/D473*100</f>
        <v>0</v>
      </c>
    </row>
    <row r="474" spans="1:7" ht="38.25" x14ac:dyDescent="0.25">
      <c r="A474" s="220"/>
      <c r="B474" s="223"/>
      <c r="C474" s="39" t="s">
        <v>8</v>
      </c>
      <c r="D474" s="42">
        <f>D480+D485</f>
        <v>78279.866890000005</v>
      </c>
      <c r="E474" s="42">
        <f>E480+E485</f>
        <v>426.90647999999999</v>
      </c>
      <c r="F474" s="124">
        <f>E474/D474*100</f>
        <v>0.54535923087336757</v>
      </c>
    </row>
    <row r="475" spans="1:7" ht="16.5" thickBot="1" x14ac:dyDescent="0.3">
      <c r="A475" s="221"/>
      <c r="B475" s="224"/>
      <c r="C475" s="43" t="s">
        <v>6</v>
      </c>
      <c r="D475" s="42">
        <f t="shared" ref="D475:E475" si="26">D481+D486</f>
        <v>0</v>
      </c>
      <c r="E475" s="42">
        <f t="shared" si="26"/>
        <v>0</v>
      </c>
      <c r="F475" s="41">
        <v>0</v>
      </c>
    </row>
    <row r="476" spans="1:7" ht="16.5" thickBot="1" x14ac:dyDescent="0.3">
      <c r="A476" s="46"/>
      <c r="B476" s="47" t="s">
        <v>79</v>
      </c>
      <c r="C476" s="48"/>
      <c r="D476" s="114">
        <f>SUM(D471:D475)</f>
        <v>284921.05199000001</v>
      </c>
      <c r="E476" s="114">
        <f>SUM(E471:E475)</f>
        <v>426.90647999999999</v>
      </c>
      <c r="F476" s="136">
        <f>E476/D476*100</f>
        <v>0.14983325276188553</v>
      </c>
    </row>
    <row r="477" spans="1:7" ht="30" customHeight="1" x14ac:dyDescent="0.25">
      <c r="A477" s="220" t="s">
        <v>137</v>
      </c>
      <c r="B477" s="225" t="s">
        <v>140</v>
      </c>
      <c r="C477" s="51" t="s">
        <v>5</v>
      </c>
      <c r="D477" s="4">
        <v>0</v>
      </c>
      <c r="E477" s="4">
        <v>0</v>
      </c>
      <c r="F477" s="10">
        <v>0</v>
      </c>
    </row>
    <row r="478" spans="1:7" ht="84.75" customHeight="1" x14ac:dyDescent="0.25">
      <c r="A478" s="220"/>
      <c r="B478" s="226"/>
      <c r="C478" s="51" t="s">
        <v>172</v>
      </c>
      <c r="D478" s="4">
        <v>95504.718080000006</v>
      </c>
      <c r="E478" s="4">
        <v>0</v>
      </c>
      <c r="F478" s="10">
        <f>E478/D478*100</f>
        <v>0</v>
      </c>
    </row>
    <row r="479" spans="1:7" ht="25.5" x14ac:dyDescent="0.25">
      <c r="A479" s="220"/>
      <c r="B479" s="180"/>
      <c r="C479" s="52" t="s">
        <v>7</v>
      </c>
      <c r="D479" s="53">
        <v>111136.46702</v>
      </c>
      <c r="E479" s="53">
        <v>0</v>
      </c>
      <c r="F479" s="10">
        <f t="shared" ref="F479:F480" si="27">E479/D479*100</f>
        <v>0</v>
      </c>
    </row>
    <row r="480" spans="1:7" ht="38.25" x14ac:dyDescent="0.25">
      <c r="A480" s="220"/>
      <c r="B480" s="55"/>
      <c r="C480" s="52" t="s">
        <v>8</v>
      </c>
      <c r="D480" s="53">
        <v>57816.540520000002</v>
      </c>
      <c r="E480" s="53">
        <v>426.90647999999999</v>
      </c>
      <c r="F480" s="10">
        <f t="shared" si="27"/>
        <v>0.73838122475059487</v>
      </c>
    </row>
    <row r="481" spans="1:6" ht="16.5" thickBot="1" x14ac:dyDescent="0.3">
      <c r="A481" s="221"/>
      <c r="B481" s="55"/>
      <c r="C481" s="56" t="s">
        <v>6</v>
      </c>
      <c r="D481" s="57">
        <v>0</v>
      </c>
      <c r="E481" s="57">
        <v>0</v>
      </c>
      <c r="F481" s="58">
        <v>0</v>
      </c>
    </row>
    <row r="482" spans="1:6" ht="16.5" thickBot="1" x14ac:dyDescent="0.3">
      <c r="A482" s="59"/>
      <c r="B482" s="47" t="s">
        <v>81</v>
      </c>
      <c r="C482" s="60"/>
      <c r="D482" s="49">
        <f>SUM(D477:D481)</f>
        <v>264457.72561999998</v>
      </c>
      <c r="E482" s="49">
        <f>SUM(E477:E481)</f>
        <v>426.90647999999999</v>
      </c>
      <c r="F482" s="50">
        <f>E482/D482*100</f>
        <v>0.16142711618620781</v>
      </c>
    </row>
    <row r="483" spans="1:6" ht="30" x14ac:dyDescent="0.25">
      <c r="A483" s="216" t="s">
        <v>138</v>
      </c>
      <c r="B483" s="180" t="s">
        <v>141</v>
      </c>
      <c r="C483" s="51" t="s">
        <v>5</v>
      </c>
      <c r="D483" s="4">
        <v>0</v>
      </c>
      <c r="E483" s="4">
        <v>0</v>
      </c>
      <c r="F483" s="10">
        <v>0</v>
      </c>
    </row>
    <row r="484" spans="1:6" ht="25.5" x14ac:dyDescent="0.25">
      <c r="A484" s="217"/>
      <c r="B484" s="55"/>
      <c r="C484" s="52" t="s">
        <v>7</v>
      </c>
      <c r="D484" s="4">
        <v>0</v>
      </c>
      <c r="E484" s="4">
        <v>0</v>
      </c>
      <c r="F484" s="10">
        <v>0</v>
      </c>
    </row>
    <row r="485" spans="1:6" ht="38.25" x14ac:dyDescent="0.25">
      <c r="A485" s="217"/>
      <c r="B485" s="55"/>
      <c r="C485" s="52" t="s">
        <v>8</v>
      </c>
      <c r="D485" s="53">
        <v>20463.326369999999</v>
      </c>
      <c r="E485" s="53">
        <v>0</v>
      </c>
      <c r="F485" s="54">
        <f>E485/D485*100</f>
        <v>0</v>
      </c>
    </row>
    <row r="486" spans="1:6" ht="16.5" thickBot="1" x14ac:dyDescent="0.3">
      <c r="A486" s="218"/>
      <c r="B486" s="63"/>
      <c r="C486" s="56" t="s">
        <v>6</v>
      </c>
      <c r="D486" s="53">
        <v>0</v>
      </c>
      <c r="E486" s="53">
        <v>0</v>
      </c>
      <c r="F486" s="54">
        <v>0</v>
      </c>
    </row>
    <row r="487" spans="1:6" ht="16.5" thickBot="1" x14ac:dyDescent="0.3">
      <c r="A487" s="59"/>
      <c r="B487" s="47" t="s">
        <v>81</v>
      </c>
      <c r="C487" s="60"/>
      <c r="D487" s="49">
        <f>SUM(D483:D486)</f>
        <v>20463.326369999999</v>
      </c>
      <c r="E487" s="49">
        <f>SUM(E483:E486)</f>
        <v>0</v>
      </c>
      <c r="F487" s="50">
        <f t="shared" ref="F487" si="28">E487/D487*100</f>
        <v>0</v>
      </c>
    </row>
    <row r="488" spans="1:6" ht="25.5" x14ac:dyDescent="0.25">
      <c r="A488" s="231"/>
      <c r="B488" s="234" t="s">
        <v>71</v>
      </c>
      <c r="C488" s="1" t="s">
        <v>72</v>
      </c>
      <c r="D488" s="142">
        <f>D6+D21+D71+D91+D126+D146+D166+D191+D226+D266+D301+D326+D351+D386+D406+D426+D446+D461+D471</f>
        <v>479535.86499999999</v>
      </c>
      <c r="E488" s="142">
        <f>E6+E21+E71+E91+E126+E146+E166+E191+E226+E266+E301+E326+E351+E386+E406+E426+E446+E461+E471</f>
        <v>68367.271599999993</v>
      </c>
      <c r="F488" s="143">
        <f>E488/D488*100</f>
        <v>14.25696732818931</v>
      </c>
    </row>
    <row r="489" spans="1:6" ht="25.5" x14ac:dyDescent="0.25">
      <c r="A489" s="232"/>
      <c r="B489" s="235"/>
      <c r="C489" s="2" t="s">
        <v>73</v>
      </c>
      <c r="D489" s="144">
        <f>D7+D22+D72+D92+D127+D147+D167+D192+D227+D267+D302+D327+D352+D387+D407+D427+D447+D462+D473+D472</f>
        <v>9028506.7600999977</v>
      </c>
      <c r="E489" s="144">
        <f>E7+E22+E72+E92+E127+E147+E167+E192+E227+E267+E302+E327+E352+E387+E407+E427+E447+E462+E473+E472</f>
        <v>1249422.9189800003</v>
      </c>
      <c r="F489" s="145">
        <f t="shared" ref="F489:F492" si="29">E489/D489*100</f>
        <v>13.83864411002736</v>
      </c>
    </row>
    <row r="490" spans="1:6" ht="38.25" x14ac:dyDescent="0.25">
      <c r="A490" s="232"/>
      <c r="B490" s="235"/>
      <c r="C490" s="2" t="s">
        <v>8</v>
      </c>
      <c r="D490" s="144">
        <f>D8+D23+D73+D93+D128+D148+D168+D193+D228+D268+D303+D328+D353+D388+D408+D428+D448+D463+D474</f>
        <v>8563368.6623899993</v>
      </c>
      <c r="E490" s="144">
        <f>E8+E23+E73+E93+E128+E148+E168+E193+E228+E268+E303+E328+E353+E388+E408+E428+E448+E463+E474</f>
        <v>1478474.33396</v>
      </c>
      <c r="F490" s="145">
        <f t="shared" si="29"/>
        <v>17.265101997224587</v>
      </c>
    </row>
    <row r="491" spans="1:6" ht="16.5" thickBot="1" x14ac:dyDescent="0.3">
      <c r="A491" s="233"/>
      <c r="B491" s="236"/>
      <c r="C491" s="3" t="s">
        <v>6</v>
      </c>
      <c r="D491" s="197">
        <f>D9+D24+D74+D94+D129+D149+D169+D194+D229+D269+D304+D329+D354+D389+D409+D429+D449+D464+D475</f>
        <v>1077510.02</v>
      </c>
      <c r="E491" s="197">
        <f>E9+E24+E74+E94+E129+E149+E169+E194+E229+E269+E304+E329+E354+E389+E409+E429+E449+E464+E475</f>
        <v>134030.01209999999</v>
      </c>
      <c r="F491" s="198">
        <f t="shared" si="29"/>
        <v>12.438864568516959</v>
      </c>
    </row>
    <row r="492" spans="1:6" ht="16.5" thickBot="1" x14ac:dyDescent="0.3">
      <c r="A492" s="183"/>
      <c r="B492" s="146"/>
      <c r="C492" s="5" t="s">
        <v>148</v>
      </c>
      <c r="D492" s="93">
        <f>D488+D489+D490+D491</f>
        <v>19148921.307489995</v>
      </c>
      <c r="E492" s="195">
        <f>E10+E25+E75+E95+E130+E150+E170+E195+E230+E270+E305+E330+E355+E390+E410+E430+E450+E465+E476</f>
        <v>2930294.5366400001</v>
      </c>
      <c r="F492" s="196">
        <f t="shared" si="29"/>
        <v>15.302661124278741</v>
      </c>
    </row>
    <row r="494" spans="1:6" x14ac:dyDescent="0.25">
      <c r="D494" s="6"/>
      <c r="E494" s="176"/>
    </row>
    <row r="495" spans="1:6" x14ac:dyDescent="0.25">
      <c r="C495" s="6"/>
      <c r="D495" s="6"/>
    </row>
    <row r="496" spans="1:6" x14ac:dyDescent="0.25">
      <c r="C496" s="6"/>
      <c r="D496" s="6"/>
    </row>
    <row r="497" spans="3:4" x14ac:dyDescent="0.25">
      <c r="C497" s="6"/>
      <c r="D497" s="6"/>
    </row>
    <row r="498" spans="3:4" x14ac:dyDescent="0.25">
      <c r="C498" s="6"/>
      <c r="D498" s="6"/>
    </row>
    <row r="499" spans="3:4" x14ac:dyDescent="0.25">
      <c r="C499" s="6"/>
      <c r="D499" s="6"/>
    </row>
  </sheetData>
  <autoFilter ref="A5:F492"/>
  <mergeCells count="129">
    <mergeCell ref="A366:A369"/>
    <mergeCell ref="A331:A334"/>
    <mergeCell ref="A336:A339"/>
    <mergeCell ref="A341:A344"/>
    <mergeCell ref="A346:A349"/>
    <mergeCell ref="A306:A309"/>
    <mergeCell ref="A106:A109"/>
    <mergeCell ref="A121:A124"/>
    <mergeCell ref="B351:B354"/>
    <mergeCell ref="A356:A359"/>
    <mergeCell ref="A361:A364"/>
    <mergeCell ref="A351:A354"/>
    <mergeCell ref="A196:A199"/>
    <mergeCell ref="A201:A204"/>
    <mergeCell ref="B166:B169"/>
    <mergeCell ref="A181:A184"/>
    <mergeCell ref="B191:B194"/>
    <mergeCell ref="A171:A174"/>
    <mergeCell ref="A191:A194"/>
    <mergeCell ref="A186:A189"/>
    <mergeCell ref="B186:B189"/>
    <mergeCell ref="A251:A254"/>
    <mergeCell ref="A231:A234"/>
    <mergeCell ref="B126:B129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41:A44"/>
    <mergeCell ref="A46:A49"/>
    <mergeCell ref="A51:A54"/>
    <mergeCell ref="A66:A69"/>
    <mergeCell ref="A11:A14"/>
    <mergeCell ref="A86:A89"/>
    <mergeCell ref="A91:A94"/>
    <mergeCell ref="B91:B94"/>
    <mergeCell ref="A71:A74"/>
    <mergeCell ref="B71:B74"/>
    <mergeCell ref="A76:A79"/>
    <mergeCell ref="A81:A84"/>
    <mergeCell ref="B56:B59"/>
    <mergeCell ref="B61:B64"/>
    <mergeCell ref="A56:A59"/>
    <mergeCell ref="A61:A64"/>
    <mergeCell ref="A136:A139"/>
    <mergeCell ref="A141:A144"/>
    <mergeCell ref="A146:A149"/>
    <mergeCell ref="B146:B149"/>
    <mergeCell ref="B96:B99"/>
    <mergeCell ref="A111:A114"/>
    <mergeCell ref="B106:B109"/>
    <mergeCell ref="B111:B114"/>
    <mergeCell ref="B121:B124"/>
    <mergeCell ref="A131:A134"/>
    <mergeCell ref="A96:A99"/>
    <mergeCell ref="A101:A104"/>
    <mergeCell ref="A116:A119"/>
    <mergeCell ref="A126:A129"/>
    <mergeCell ref="A166:A169"/>
    <mergeCell ref="A176:A179"/>
    <mergeCell ref="A226:A229"/>
    <mergeCell ref="B226:B229"/>
    <mergeCell ref="A206:A209"/>
    <mergeCell ref="A151:A154"/>
    <mergeCell ref="A156:A159"/>
    <mergeCell ref="A161:A164"/>
    <mergeCell ref="A241:A244"/>
    <mergeCell ref="A236:A239"/>
    <mergeCell ref="A211:A214"/>
    <mergeCell ref="A246:A249"/>
    <mergeCell ref="A216:A219"/>
    <mergeCell ref="A221:A224"/>
    <mergeCell ref="B266:B269"/>
    <mergeCell ref="A271:A274"/>
    <mergeCell ref="A276:A279"/>
    <mergeCell ref="A321:A324"/>
    <mergeCell ref="A326:A329"/>
    <mergeCell ref="A291:A294"/>
    <mergeCell ref="A301:A304"/>
    <mergeCell ref="B301:B304"/>
    <mergeCell ref="A296:A299"/>
    <mergeCell ref="A281:A284"/>
    <mergeCell ref="A286:A289"/>
    <mergeCell ref="B326:B329"/>
    <mergeCell ref="A311:A314"/>
    <mergeCell ref="A316:A319"/>
    <mergeCell ref="A266:A269"/>
    <mergeCell ref="A261:A264"/>
    <mergeCell ref="B261:B263"/>
    <mergeCell ref="A456:A459"/>
    <mergeCell ref="A426:A429"/>
    <mergeCell ref="B426:B429"/>
    <mergeCell ref="A431:A434"/>
    <mergeCell ref="A436:A439"/>
    <mergeCell ref="A441:A444"/>
    <mergeCell ref="A446:A449"/>
    <mergeCell ref="B446:B449"/>
    <mergeCell ref="A451:A454"/>
    <mergeCell ref="B456:B457"/>
    <mergeCell ref="A483:A486"/>
    <mergeCell ref="A488:A491"/>
    <mergeCell ref="B488:B491"/>
    <mergeCell ref="A461:A464"/>
    <mergeCell ref="B461:B464"/>
    <mergeCell ref="A466:A469"/>
    <mergeCell ref="A471:A475"/>
    <mergeCell ref="B471:B475"/>
    <mergeCell ref="A477:A481"/>
    <mergeCell ref="B477:B478"/>
    <mergeCell ref="A371:A374"/>
    <mergeCell ref="A381:A384"/>
    <mergeCell ref="A386:A389"/>
    <mergeCell ref="B386:B389"/>
    <mergeCell ref="A391:A394"/>
    <mergeCell ref="A396:A399"/>
    <mergeCell ref="A376:A379"/>
    <mergeCell ref="A411:A414"/>
    <mergeCell ref="B421:B424"/>
    <mergeCell ref="A421:A424"/>
    <mergeCell ref="A416:A419"/>
    <mergeCell ref="B411:B413"/>
    <mergeCell ref="A401:A404"/>
    <mergeCell ref="A406:A409"/>
    <mergeCell ref="B406:B409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80" max="16383" man="1"/>
    <brk id="125" max="16383" man="1"/>
    <brk id="170" max="5" man="1"/>
    <brk id="210" max="5" man="1"/>
    <brk id="250" max="5" man="1"/>
    <brk id="295" max="5" man="1"/>
    <brk id="340" max="5" man="1"/>
    <brk id="385" max="5" man="1"/>
    <brk id="425" max="5" man="1"/>
    <brk id="4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0"/>
  <sheetViews>
    <sheetView tabSelected="1" view="pageBreakPreview" zoomScale="60" zoomScaleNormal="68" workbookViewId="0">
      <pane ySplit="8" topLeftCell="A60" activePane="bottomLeft" state="frozen"/>
      <selection pane="bottomLeft" activeCell="A10" sqref="A10:J10"/>
    </sheetView>
  </sheetViews>
  <sheetFormatPr defaultRowHeight="15.75" x14ac:dyDescent="0.25"/>
  <cols>
    <col min="1" max="1" width="7" style="15" customWidth="1"/>
    <col min="2" max="2" width="24.42578125" style="15" customWidth="1"/>
    <col min="3" max="3" width="12.7109375" style="15" customWidth="1"/>
    <col min="4" max="4" width="11.42578125" style="15" customWidth="1"/>
    <col min="5" max="5" width="11" style="15" customWidth="1"/>
    <col min="6" max="6" width="11.28515625" style="15" customWidth="1"/>
    <col min="7" max="7" width="9.5703125" style="19" customWidth="1"/>
    <col min="8" max="8" width="7.28515625" style="15" customWidth="1"/>
    <col min="9" max="9" width="9.5703125" style="19" customWidth="1"/>
    <col min="10" max="10" width="8.42578125" style="24" customWidth="1"/>
    <col min="11" max="16384" width="9.140625" style="15"/>
  </cols>
  <sheetData>
    <row r="1" spans="1:10" x14ac:dyDescent="0.25">
      <c r="A1" s="16"/>
      <c r="B1" s="16"/>
      <c r="C1" s="16"/>
      <c r="D1" s="16"/>
      <c r="E1" s="16"/>
      <c r="F1" s="16"/>
      <c r="G1" s="20"/>
      <c r="H1" s="20"/>
      <c r="I1" s="277" t="s">
        <v>157</v>
      </c>
      <c r="J1" s="277"/>
    </row>
    <row r="2" spans="1:10" x14ac:dyDescent="0.25">
      <c r="A2" s="16"/>
      <c r="B2" s="16"/>
      <c r="C2" s="16"/>
      <c r="D2" s="16"/>
      <c r="E2" s="16"/>
      <c r="F2" s="16"/>
      <c r="G2" s="20"/>
      <c r="H2" s="20"/>
      <c r="I2" s="20"/>
      <c r="J2" s="20"/>
    </row>
    <row r="3" spans="1:10" ht="18.75" x14ac:dyDescent="0.3">
      <c r="A3" s="280" t="s">
        <v>181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 ht="19.5" thickBot="1" x14ac:dyDescent="0.35">
      <c r="A4" s="278" t="s">
        <v>201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0" ht="16.5" thickBot="1" x14ac:dyDescent="0.3">
      <c r="A5" s="282" t="s">
        <v>0</v>
      </c>
      <c r="B5" s="282" t="s">
        <v>174</v>
      </c>
      <c r="C5" s="282" t="s">
        <v>175</v>
      </c>
      <c r="D5" s="285" t="s">
        <v>182</v>
      </c>
      <c r="E5" s="286"/>
      <c r="F5" s="286"/>
      <c r="G5" s="286"/>
      <c r="H5" s="286"/>
      <c r="I5" s="286"/>
      <c r="J5" s="287"/>
    </row>
    <row r="6" spans="1:10" ht="32.25" thickBot="1" x14ac:dyDescent="0.3">
      <c r="A6" s="283"/>
      <c r="B6" s="283"/>
      <c r="C6" s="283"/>
      <c r="D6" s="13" t="s">
        <v>202</v>
      </c>
      <c r="E6" s="285" t="s">
        <v>176</v>
      </c>
      <c r="F6" s="287"/>
      <c r="G6" s="285" t="s">
        <v>177</v>
      </c>
      <c r="H6" s="287"/>
      <c r="I6" s="285" t="s">
        <v>178</v>
      </c>
      <c r="J6" s="287"/>
    </row>
    <row r="7" spans="1:10" ht="16.5" thickBot="1" x14ac:dyDescent="0.3">
      <c r="A7" s="284"/>
      <c r="B7" s="284"/>
      <c r="C7" s="284"/>
      <c r="D7" s="14" t="s">
        <v>179</v>
      </c>
      <c r="E7" s="14" t="s">
        <v>179</v>
      </c>
      <c r="F7" s="14" t="s">
        <v>180</v>
      </c>
      <c r="G7" s="21" t="s">
        <v>179</v>
      </c>
      <c r="H7" s="21" t="s">
        <v>180</v>
      </c>
      <c r="I7" s="21" t="s">
        <v>179</v>
      </c>
      <c r="J7" s="21" t="s">
        <v>180</v>
      </c>
    </row>
    <row r="8" spans="1:10" x14ac:dyDescent="0.25">
      <c r="A8" s="17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22">
        <v>7</v>
      </c>
      <c r="H8" s="22">
        <v>8</v>
      </c>
      <c r="I8" s="22">
        <v>9</v>
      </c>
      <c r="J8" s="22">
        <v>10</v>
      </c>
    </row>
    <row r="9" spans="1:10" ht="18.75" x14ac:dyDescent="0.3">
      <c r="A9" s="281" t="s">
        <v>183</v>
      </c>
      <c r="B9" s="281"/>
      <c r="C9" s="281"/>
      <c r="D9" s="281"/>
      <c r="E9" s="281"/>
      <c r="F9" s="281"/>
      <c r="G9" s="281"/>
      <c r="H9" s="281"/>
      <c r="I9" s="281"/>
      <c r="J9" s="281"/>
    </row>
    <row r="10" spans="1:10" ht="36.75" customHeight="1" x14ac:dyDescent="0.25">
      <c r="A10" s="279" t="s">
        <v>159</v>
      </c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x14ac:dyDescent="0.25">
      <c r="A11" s="288" t="s">
        <v>372</v>
      </c>
      <c r="B11" s="288"/>
      <c r="C11" s="288"/>
      <c r="D11" s="288"/>
      <c r="E11" s="288"/>
      <c r="F11" s="288"/>
      <c r="G11" s="288"/>
      <c r="H11" s="288"/>
      <c r="I11" s="288"/>
      <c r="J11" s="288"/>
    </row>
    <row r="12" spans="1:10" x14ac:dyDescent="0.25">
      <c r="A12" s="273" t="s">
        <v>366</v>
      </c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x14ac:dyDescent="0.25">
      <c r="A13" s="288" t="s">
        <v>372</v>
      </c>
      <c r="B13" s="288"/>
      <c r="C13" s="288"/>
      <c r="D13" s="288"/>
      <c r="E13" s="288"/>
      <c r="F13" s="288"/>
      <c r="G13" s="288"/>
      <c r="H13" s="288"/>
      <c r="I13" s="288"/>
      <c r="J13" s="288"/>
    </row>
    <row r="14" spans="1:10" ht="18.75" x14ac:dyDescent="0.3">
      <c r="A14" s="281" t="s">
        <v>184</v>
      </c>
      <c r="B14" s="281"/>
      <c r="C14" s="281"/>
      <c r="D14" s="281"/>
      <c r="E14" s="281"/>
      <c r="F14" s="281"/>
      <c r="G14" s="281"/>
      <c r="H14" s="281"/>
      <c r="I14" s="281"/>
      <c r="J14" s="281"/>
    </row>
    <row r="15" spans="1:10" ht="48.75" customHeight="1" x14ac:dyDescent="0.25">
      <c r="A15" s="273" t="s">
        <v>185</v>
      </c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x14ac:dyDescent="0.25">
      <c r="A16" s="288" t="s">
        <v>372</v>
      </c>
      <c r="B16" s="288"/>
      <c r="C16" s="288"/>
      <c r="D16" s="288"/>
      <c r="E16" s="288"/>
      <c r="F16" s="288"/>
      <c r="G16" s="288"/>
      <c r="H16" s="288"/>
      <c r="I16" s="288"/>
      <c r="J16" s="288"/>
    </row>
    <row r="17" spans="1:10" x14ac:dyDescent="0.25">
      <c r="A17" s="279" t="s">
        <v>186</v>
      </c>
      <c r="B17" s="279"/>
      <c r="C17" s="279"/>
      <c r="D17" s="279"/>
      <c r="E17" s="279"/>
      <c r="F17" s="279"/>
      <c r="G17" s="279"/>
      <c r="H17" s="279"/>
      <c r="I17" s="279"/>
      <c r="J17" s="279"/>
    </row>
    <row r="18" spans="1:10" x14ac:dyDescent="0.25">
      <c r="A18" s="288" t="s">
        <v>372</v>
      </c>
      <c r="B18" s="288"/>
      <c r="C18" s="288"/>
      <c r="D18" s="288"/>
      <c r="E18" s="288"/>
      <c r="F18" s="288"/>
      <c r="G18" s="288"/>
      <c r="H18" s="288"/>
      <c r="I18" s="288"/>
      <c r="J18" s="288"/>
    </row>
    <row r="19" spans="1:10" x14ac:dyDescent="0.25">
      <c r="A19" s="279" t="s">
        <v>187</v>
      </c>
      <c r="B19" s="279"/>
      <c r="C19" s="279"/>
      <c r="D19" s="279"/>
      <c r="E19" s="279"/>
      <c r="F19" s="279"/>
      <c r="G19" s="279"/>
      <c r="H19" s="279"/>
      <c r="I19" s="279"/>
      <c r="J19" s="279"/>
    </row>
    <row r="20" spans="1:10" x14ac:dyDescent="0.25">
      <c r="A20" s="288" t="s">
        <v>372</v>
      </c>
      <c r="B20" s="288"/>
      <c r="C20" s="288"/>
      <c r="D20" s="288"/>
      <c r="E20" s="288"/>
      <c r="F20" s="288"/>
      <c r="G20" s="288"/>
      <c r="H20" s="288"/>
      <c r="I20" s="288"/>
      <c r="J20" s="288"/>
    </row>
    <row r="21" spans="1:10" ht="39" customHeight="1" x14ac:dyDescent="0.25">
      <c r="A21" s="279" t="s">
        <v>188</v>
      </c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10" x14ac:dyDescent="0.25">
      <c r="A22" s="288" t="s">
        <v>372</v>
      </c>
      <c r="B22" s="288"/>
      <c r="C22" s="288"/>
      <c r="D22" s="288"/>
      <c r="E22" s="288"/>
      <c r="F22" s="288"/>
      <c r="G22" s="288"/>
      <c r="H22" s="288"/>
      <c r="I22" s="288"/>
      <c r="J22" s="288"/>
    </row>
    <row r="23" spans="1:10" x14ac:dyDescent="0.25">
      <c r="A23" s="279" t="s">
        <v>189</v>
      </c>
      <c r="B23" s="279"/>
      <c r="C23" s="279"/>
      <c r="D23" s="279"/>
      <c r="E23" s="279"/>
      <c r="F23" s="279"/>
      <c r="G23" s="279"/>
      <c r="H23" s="279"/>
      <c r="I23" s="279"/>
      <c r="J23" s="279"/>
    </row>
    <row r="24" spans="1:10" x14ac:dyDescent="0.25">
      <c r="A24" s="288" t="s">
        <v>372</v>
      </c>
      <c r="B24" s="288"/>
      <c r="C24" s="288"/>
      <c r="D24" s="288"/>
      <c r="E24" s="288"/>
      <c r="F24" s="288"/>
      <c r="G24" s="288"/>
      <c r="H24" s="288"/>
      <c r="I24" s="288"/>
      <c r="J24" s="288"/>
    </row>
    <row r="25" spans="1:10" x14ac:dyDescent="0.25">
      <c r="A25" s="279" t="s">
        <v>190</v>
      </c>
      <c r="B25" s="279"/>
      <c r="C25" s="279"/>
      <c r="D25" s="279"/>
      <c r="E25" s="279"/>
      <c r="F25" s="279"/>
      <c r="G25" s="279"/>
      <c r="H25" s="279"/>
      <c r="I25" s="279"/>
      <c r="J25" s="279"/>
    </row>
    <row r="26" spans="1:10" x14ac:dyDescent="0.25">
      <c r="A26" s="288" t="s">
        <v>372</v>
      </c>
      <c r="B26" s="288"/>
      <c r="C26" s="288"/>
      <c r="D26" s="288"/>
      <c r="E26" s="288"/>
      <c r="F26" s="288"/>
      <c r="G26" s="288"/>
      <c r="H26" s="288"/>
      <c r="I26" s="288"/>
      <c r="J26" s="288"/>
    </row>
    <row r="27" spans="1:10" x14ac:dyDescent="0.25">
      <c r="A27" s="273" t="s">
        <v>191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0" x14ac:dyDescent="0.25">
      <c r="A28" s="288" t="s">
        <v>372</v>
      </c>
      <c r="B28" s="288"/>
      <c r="C28" s="288"/>
      <c r="D28" s="288"/>
      <c r="E28" s="288"/>
      <c r="F28" s="288"/>
      <c r="G28" s="288"/>
      <c r="H28" s="288"/>
      <c r="I28" s="288"/>
      <c r="J28" s="288"/>
    </row>
    <row r="29" spans="1:10" x14ac:dyDescent="0.25">
      <c r="A29" s="273" t="s">
        <v>209</v>
      </c>
      <c r="B29" s="273"/>
      <c r="C29" s="273"/>
      <c r="D29" s="273"/>
      <c r="E29" s="273"/>
      <c r="F29" s="273"/>
      <c r="G29" s="273"/>
      <c r="H29" s="273"/>
      <c r="I29" s="273"/>
      <c r="J29" s="273"/>
    </row>
    <row r="30" spans="1:10" x14ac:dyDescent="0.25">
      <c r="A30" s="288" t="s">
        <v>372</v>
      </c>
      <c r="B30" s="288"/>
      <c r="C30" s="288"/>
      <c r="D30" s="288"/>
      <c r="E30" s="288"/>
      <c r="F30" s="288"/>
      <c r="G30" s="288"/>
      <c r="H30" s="288"/>
      <c r="I30" s="288"/>
      <c r="J30" s="288"/>
    </row>
    <row r="31" spans="1:10" x14ac:dyDescent="0.25">
      <c r="A31" s="273" t="s">
        <v>210</v>
      </c>
      <c r="B31" s="273"/>
      <c r="C31" s="273"/>
      <c r="D31" s="273"/>
      <c r="E31" s="273"/>
      <c r="F31" s="273"/>
      <c r="G31" s="273"/>
      <c r="H31" s="273"/>
      <c r="I31" s="273"/>
      <c r="J31" s="273"/>
    </row>
    <row r="32" spans="1:10" ht="121.5" customHeight="1" x14ac:dyDescent="0.25">
      <c r="A32" s="200">
        <v>1</v>
      </c>
      <c r="B32" s="28" t="s">
        <v>212</v>
      </c>
      <c r="C32" s="200" t="s">
        <v>211</v>
      </c>
      <c r="D32" s="27">
        <v>47200</v>
      </c>
      <c r="E32" s="27">
        <v>46900</v>
      </c>
      <c r="F32" s="27">
        <v>47294</v>
      </c>
      <c r="G32" s="27">
        <v>47000</v>
      </c>
      <c r="H32" s="27"/>
      <c r="I32" s="27">
        <v>47100</v>
      </c>
      <c r="J32" s="200"/>
    </row>
    <row r="33" spans="1:10" ht="116.25" customHeight="1" x14ac:dyDescent="0.25">
      <c r="A33" s="200">
        <v>2</v>
      </c>
      <c r="B33" s="25" t="s">
        <v>213</v>
      </c>
      <c r="C33" s="200" t="s">
        <v>211</v>
      </c>
      <c r="D33" s="27">
        <v>116450</v>
      </c>
      <c r="E33" s="27">
        <v>116000</v>
      </c>
      <c r="F33" s="27">
        <v>115863</v>
      </c>
      <c r="G33" s="27">
        <v>116150</v>
      </c>
      <c r="H33" s="203"/>
      <c r="I33" s="27">
        <v>116300</v>
      </c>
      <c r="J33" s="23"/>
    </row>
    <row r="34" spans="1:10" ht="18.75" x14ac:dyDescent="0.3">
      <c r="A34" s="272" t="s">
        <v>192</v>
      </c>
      <c r="B34" s="272"/>
      <c r="C34" s="272"/>
      <c r="D34" s="272"/>
      <c r="E34" s="272"/>
      <c r="F34" s="272"/>
      <c r="G34" s="272"/>
      <c r="H34" s="272"/>
      <c r="I34" s="272"/>
      <c r="J34" s="272"/>
    </row>
    <row r="35" spans="1:10" x14ac:dyDescent="0.25">
      <c r="A35" s="261" t="s">
        <v>194</v>
      </c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330.75" x14ac:dyDescent="0.25">
      <c r="A36" s="200">
        <v>3</v>
      </c>
      <c r="B36" s="25" t="s">
        <v>220</v>
      </c>
      <c r="C36" s="200" t="s">
        <v>160</v>
      </c>
      <c r="D36" s="200">
        <v>100</v>
      </c>
      <c r="E36" s="200">
        <v>100</v>
      </c>
      <c r="F36" s="200">
        <v>100</v>
      </c>
      <c r="G36" s="200">
        <v>100</v>
      </c>
      <c r="H36" s="200"/>
      <c r="I36" s="27">
        <v>100</v>
      </c>
      <c r="J36" s="27"/>
    </row>
    <row r="37" spans="1:10" ht="299.25" x14ac:dyDescent="0.25">
      <c r="A37" s="200">
        <v>4</v>
      </c>
      <c r="B37" s="25" t="s">
        <v>216</v>
      </c>
      <c r="C37" s="200" t="s">
        <v>160</v>
      </c>
      <c r="D37" s="200">
        <v>100</v>
      </c>
      <c r="E37" s="200">
        <v>100</v>
      </c>
      <c r="F37" s="200">
        <v>100</v>
      </c>
      <c r="G37" s="200">
        <v>100</v>
      </c>
      <c r="H37" s="200"/>
      <c r="I37" s="27">
        <v>100</v>
      </c>
      <c r="J37" s="27"/>
    </row>
    <row r="38" spans="1:10" ht="163.5" customHeight="1" x14ac:dyDescent="0.25">
      <c r="A38" s="200">
        <v>5</v>
      </c>
      <c r="B38" s="25" t="s">
        <v>215</v>
      </c>
      <c r="C38" s="200" t="s">
        <v>160</v>
      </c>
      <c r="D38" s="200">
        <v>100</v>
      </c>
      <c r="E38" s="200">
        <v>100</v>
      </c>
      <c r="F38" s="200">
        <v>100</v>
      </c>
      <c r="G38" s="200">
        <v>100</v>
      </c>
      <c r="H38" s="200"/>
      <c r="I38" s="27">
        <v>100</v>
      </c>
      <c r="J38" s="27"/>
    </row>
    <row r="39" spans="1:10" ht="153.75" customHeight="1" x14ac:dyDescent="0.25">
      <c r="A39" s="200">
        <v>6</v>
      </c>
      <c r="B39" s="25" t="s">
        <v>214</v>
      </c>
      <c r="C39" s="200" t="s">
        <v>160</v>
      </c>
      <c r="D39" s="200">
        <v>100</v>
      </c>
      <c r="E39" s="200">
        <v>100</v>
      </c>
      <c r="F39" s="200">
        <v>0</v>
      </c>
      <c r="G39" s="200">
        <v>100</v>
      </c>
      <c r="H39" s="200"/>
      <c r="I39" s="27">
        <v>100</v>
      </c>
      <c r="J39" s="27"/>
    </row>
    <row r="40" spans="1:10" ht="126" x14ac:dyDescent="0.25">
      <c r="A40" s="200">
        <v>7</v>
      </c>
      <c r="B40" s="25" t="s">
        <v>221</v>
      </c>
      <c r="C40" s="200" t="s">
        <v>217</v>
      </c>
      <c r="D40" s="200">
        <v>2</v>
      </c>
      <c r="E40" s="200">
        <v>0</v>
      </c>
      <c r="F40" s="200">
        <v>0</v>
      </c>
      <c r="G40" s="200">
        <v>0</v>
      </c>
      <c r="H40" s="200"/>
      <c r="I40" s="27">
        <v>0</v>
      </c>
      <c r="J40" s="27"/>
    </row>
    <row r="41" spans="1:10" ht="324" customHeight="1" x14ac:dyDescent="0.25">
      <c r="A41" s="200">
        <v>8</v>
      </c>
      <c r="B41" s="28" t="s">
        <v>222</v>
      </c>
      <c r="C41" s="200" t="s">
        <v>160</v>
      </c>
      <c r="D41" s="200">
        <v>100</v>
      </c>
      <c r="E41" s="200">
        <v>100</v>
      </c>
      <c r="F41" s="200">
        <v>100</v>
      </c>
      <c r="G41" s="200">
        <v>100</v>
      </c>
      <c r="H41" s="200"/>
      <c r="I41" s="27">
        <v>100</v>
      </c>
      <c r="J41" s="27"/>
    </row>
    <row r="42" spans="1:10" ht="330.75" x14ac:dyDescent="0.25">
      <c r="A42" s="200">
        <v>9</v>
      </c>
      <c r="B42" s="25" t="s">
        <v>163</v>
      </c>
      <c r="C42" s="200" t="s">
        <v>160</v>
      </c>
      <c r="D42" s="200">
        <v>100</v>
      </c>
      <c r="E42" s="200">
        <v>100</v>
      </c>
      <c r="F42" s="200">
        <v>100</v>
      </c>
      <c r="G42" s="200">
        <v>100</v>
      </c>
      <c r="H42" s="200"/>
      <c r="I42" s="27">
        <v>100</v>
      </c>
      <c r="J42" s="27"/>
    </row>
    <row r="43" spans="1:10" ht="94.5" x14ac:dyDescent="0.25">
      <c r="A43" s="200">
        <v>10</v>
      </c>
      <c r="B43" s="25" t="s">
        <v>223</v>
      </c>
      <c r="C43" s="200" t="s">
        <v>217</v>
      </c>
      <c r="D43" s="200">
        <v>1</v>
      </c>
      <c r="E43" s="200">
        <v>0</v>
      </c>
      <c r="F43" s="200">
        <v>0</v>
      </c>
      <c r="G43" s="200">
        <v>0</v>
      </c>
      <c r="H43" s="200"/>
      <c r="I43" s="27">
        <v>0</v>
      </c>
      <c r="J43" s="27"/>
    </row>
    <row r="44" spans="1:10" ht="94.5" x14ac:dyDescent="0.25">
      <c r="A44" s="200">
        <v>11</v>
      </c>
      <c r="B44" s="25" t="s">
        <v>224</v>
      </c>
      <c r="C44" s="200" t="s">
        <v>217</v>
      </c>
      <c r="D44" s="200">
        <v>1</v>
      </c>
      <c r="E44" s="200">
        <v>0</v>
      </c>
      <c r="F44" s="200">
        <v>0</v>
      </c>
      <c r="G44" s="200">
        <v>1</v>
      </c>
      <c r="H44" s="200"/>
      <c r="I44" s="200">
        <v>0</v>
      </c>
      <c r="J44" s="200"/>
    </row>
    <row r="45" spans="1:10" ht="105.75" customHeight="1" x14ac:dyDescent="0.25">
      <c r="A45" s="200">
        <v>12</v>
      </c>
      <c r="B45" s="25" t="s">
        <v>509</v>
      </c>
      <c r="C45" s="200" t="s">
        <v>217</v>
      </c>
      <c r="D45" s="200">
        <v>1</v>
      </c>
      <c r="E45" s="200">
        <v>0</v>
      </c>
      <c r="F45" s="200">
        <v>0</v>
      </c>
      <c r="G45" s="200">
        <v>0</v>
      </c>
      <c r="H45" s="200"/>
      <c r="I45" s="200">
        <v>1</v>
      </c>
      <c r="J45" s="200"/>
    </row>
    <row r="46" spans="1:10" ht="141.75" x14ac:dyDescent="0.25">
      <c r="A46" s="200">
        <v>13</v>
      </c>
      <c r="B46" s="25" t="s">
        <v>373</v>
      </c>
      <c r="C46" s="200" t="s">
        <v>217</v>
      </c>
      <c r="D46" s="200">
        <v>1</v>
      </c>
      <c r="E46" s="200">
        <v>0</v>
      </c>
      <c r="F46" s="200">
        <v>0</v>
      </c>
      <c r="G46" s="200">
        <v>0</v>
      </c>
      <c r="H46" s="200"/>
      <c r="I46" s="200">
        <v>1</v>
      </c>
      <c r="J46" s="200"/>
    </row>
    <row r="47" spans="1:10" ht="78.75" x14ac:dyDescent="0.25">
      <c r="A47" s="200">
        <v>14</v>
      </c>
      <c r="B47" s="25" t="s">
        <v>374</v>
      </c>
      <c r="C47" s="200" t="s">
        <v>217</v>
      </c>
      <c r="D47" s="200">
        <v>1</v>
      </c>
      <c r="E47" s="200">
        <v>0</v>
      </c>
      <c r="F47" s="200">
        <v>0</v>
      </c>
      <c r="G47" s="200">
        <v>0</v>
      </c>
      <c r="H47" s="200"/>
      <c r="I47" s="200">
        <v>1</v>
      </c>
      <c r="J47" s="200"/>
    </row>
    <row r="48" spans="1:10" ht="126" x14ac:dyDescent="0.25">
      <c r="A48" s="200">
        <v>15</v>
      </c>
      <c r="B48" s="28" t="s">
        <v>218</v>
      </c>
      <c r="C48" s="200" t="s">
        <v>217</v>
      </c>
      <c r="D48" s="200">
        <v>1</v>
      </c>
      <c r="E48" s="200">
        <v>0</v>
      </c>
      <c r="F48" s="200">
        <v>0</v>
      </c>
      <c r="G48" s="200">
        <v>0</v>
      </c>
      <c r="H48" s="200"/>
      <c r="I48" s="200">
        <v>0</v>
      </c>
      <c r="J48" s="200"/>
    </row>
    <row r="49" spans="1:10" ht="151.5" customHeight="1" x14ac:dyDescent="0.25">
      <c r="A49" s="200">
        <v>16</v>
      </c>
      <c r="B49" s="25" t="s">
        <v>375</v>
      </c>
      <c r="C49" s="200" t="s">
        <v>162</v>
      </c>
      <c r="D49" s="200">
        <v>21</v>
      </c>
      <c r="E49" s="200">
        <v>0</v>
      </c>
      <c r="F49" s="200">
        <v>0</v>
      </c>
      <c r="G49" s="200">
        <v>0</v>
      </c>
      <c r="H49" s="200"/>
      <c r="I49" s="200">
        <v>21</v>
      </c>
      <c r="J49" s="200"/>
    </row>
    <row r="50" spans="1:10" ht="189" x14ac:dyDescent="0.25">
      <c r="A50" s="200">
        <v>17</v>
      </c>
      <c r="B50" s="25" t="s">
        <v>376</v>
      </c>
      <c r="C50" s="200" t="s">
        <v>217</v>
      </c>
      <c r="D50" s="200">
        <v>1</v>
      </c>
      <c r="E50" s="200">
        <v>0</v>
      </c>
      <c r="F50" s="200">
        <v>0</v>
      </c>
      <c r="G50" s="200">
        <v>0</v>
      </c>
      <c r="H50" s="200"/>
      <c r="I50" s="200">
        <v>0</v>
      </c>
      <c r="J50" s="200"/>
    </row>
    <row r="51" spans="1:10" ht="330.75" x14ac:dyDescent="0.25">
      <c r="A51" s="200">
        <v>18</v>
      </c>
      <c r="B51" s="25" t="s">
        <v>377</v>
      </c>
      <c r="C51" s="200" t="s">
        <v>217</v>
      </c>
      <c r="D51" s="200">
        <v>0</v>
      </c>
      <c r="E51" s="200">
        <v>0</v>
      </c>
      <c r="F51" s="200">
        <v>0</v>
      </c>
      <c r="G51" s="200">
        <v>0</v>
      </c>
      <c r="H51" s="200"/>
      <c r="I51" s="200">
        <v>0</v>
      </c>
      <c r="J51" s="200"/>
    </row>
    <row r="52" spans="1:10" ht="141.75" x14ac:dyDescent="0.25">
      <c r="A52" s="200">
        <v>19</v>
      </c>
      <c r="B52" s="25" t="s">
        <v>378</v>
      </c>
      <c r="C52" s="200" t="s">
        <v>217</v>
      </c>
      <c r="D52" s="200">
        <v>45</v>
      </c>
      <c r="E52" s="200">
        <v>45</v>
      </c>
      <c r="F52" s="200">
        <v>45</v>
      </c>
      <c r="G52" s="200">
        <v>45</v>
      </c>
      <c r="H52" s="200"/>
      <c r="I52" s="200">
        <v>45</v>
      </c>
      <c r="J52" s="200"/>
    </row>
    <row r="53" spans="1:10" ht="189" x14ac:dyDescent="0.25">
      <c r="A53" s="200">
        <v>20</v>
      </c>
      <c r="B53" s="25" t="s">
        <v>379</v>
      </c>
      <c r="C53" s="200" t="s">
        <v>217</v>
      </c>
      <c r="D53" s="200">
        <v>2</v>
      </c>
      <c r="E53" s="200">
        <v>0</v>
      </c>
      <c r="F53" s="200">
        <v>0</v>
      </c>
      <c r="G53" s="200">
        <v>2</v>
      </c>
      <c r="H53" s="200"/>
      <c r="I53" s="200">
        <v>0</v>
      </c>
      <c r="J53" s="200"/>
    </row>
    <row r="54" spans="1:10" ht="147.75" customHeight="1" x14ac:dyDescent="0.25">
      <c r="A54" s="200">
        <v>21</v>
      </c>
      <c r="B54" s="25" t="s">
        <v>380</v>
      </c>
      <c r="C54" s="200" t="s">
        <v>217</v>
      </c>
      <c r="D54" s="200">
        <v>2</v>
      </c>
      <c r="E54" s="200">
        <v>0</v>
      </c>
      <c r="F54" s="200">
        <v>0</v>
      </c>
      <c r="G54" s="200">
        <v>2</v>
      </c>
      <c r="H54" s="200"/>
      <c r="I54" s="200">
        <v>0</v>
      </c>
      <c r="J54" s="200"/>
    </row>
    <row r="55" spans="1:10" ht="409.5" x14ac:dyDescent="0.25">
      <c r="A55" s="200">
        <v>22</v>
      </c>
      <c r="B55" s="25" t="s">
        <v>381</v>
      </c>
      <c r="C55" s="200" t="s">
        <v>160</v>
      </c>
      <c r="D55" s="200">
        <v>0</v>
      </c>
      <c r="E55" s="200">
        <v>0</v>
      </c>
      <c r="F55" s="200">
        <v>0</v>
      </c>
      <c r="G55" s="200">
        <v>0</v>
      </c>
      <c r="H55" s="200"/>
      <c r="I55" s="200">
        <v>0</v>
      </c>
      <c r="J55" s="200"/>
    </row>
    <row r="56" spans="1:10" x14ac:dyDescent="0.25">
      <c r="A56" s="289" t="s">
        <v>193</v>
      </c>
      <c r="B56" s="289"/>
      <c r="C56" s="289"/>
      <c r="D56" s="289"/>
      <c r="E56" s="289"/>
      <c r="F56" s="289"/>
      <c r="G56" s="289"/>
      <c r="H56" s="289"/>
      <c r="I56" s="289"/>
      <c r="J56" s="289"/>
    </row>
    <row r="57" spans="1:10" ht="94.5" x14ac:dyDescent="0.25">
      <c r="A57" s="200">
        <v>23</v>
      </c>
      <c r="B57" s="25" t="s">
        <v>383</v>
      </c>
      <c r="C57" s="200" t="s">
        <v>217</v>
      </c>
      <c r="D57" s="200">
        <v>2</v>
      </c>
      <c r="E57" s="200">
        <v>2</v>
      </c>
      <c r="F57" s="200">
        <v>2</v>
      </c>
      <c r="G57" s="200">
        <v>2</v>
      </c>
      <c r="H57" s="200"/>
      <c r="I57" s="200">
        <v>2</v>
      </c>
      <c r="J57" s="200"/>
    </row>
    <row r="58" spans="1:10" ht="68.25" customHeight="1" x14ac:dyDescent="0.25">
      <c r="A58" s="200">
        <v>24</v>
      </c>
      <c r="B58" s="28" t="s">
        <v>382</v>
      </c>
      <c r="C58" s="200" t="s">
        <v>217</v>
      </c>
      <c r="D58" s="200">
        <v>0</v>
      </c>
      <c r="E58" s="200">
        <v>0</v>
      </c>
      <c r="F58" s="200">
        <v>0</v>
      </c>
      <c r="G58" s="200">
        <v>0</v>
      </c>
      <c r="H58" s="200"/>
      <c r="I58" s="200">
        <v>0</v>
      </c>
      <c r="J58" s="200"/>
    </row>
    <row r="59" spans="1:10" ht="173.25" x14ac:dyDescent="0.25">
      <c r="A59" s="200">
        <v>25</v>
      </c>
      <c r="B59" s="25" t="s">
        <v>392</v>
      </c>
      <c r="C59" s="200" t="s">
        <v>217</v>
      </c>
      <c r="D59" s="200">
        <v>0</v>
      </c>
      <c r="E59" s="200">
        <v>0</v>
      </c>
      <c r="F59" s="200">
        <v>0</v>
      </c>
      <c r="G59" s="200">
        <v>0</v>
      </c>
      <c r="H59" s="200"/>
      <c r="I59" s="200">
        <v>0</v>
      </c>
      <c r="J59" s="23"/>
    </row>
    <row r="60" spans="1:10" ht="96" customHeight="1" x14ac:dyDescent="0.25">
      <c r="A60" s="200">
        <v>26</v>
      </c>
      <c r="B60" s="25" t="s">
        <v>510</v>
      </c>
      <c r="C60" s="200" t="s">
        <v>217</v>
      </c>
      <c r="D60" s="200">
        <v>0</v>
      </c>
      <c r="E60" s="200">
        <v>0</v>
      </c>
      <c r="F60" s="200">
        <v>0</v>
      </c>
      <c r="G60" s="200">
        <v>0</v>
      </c>
      <c r="H60" s="200"/>
      <c r="I60" s="200">
        <v>0</v>
      </c>
      <c r="J60" s="200"/>
    </row>
    <row r="61" spans="1:10" x14ac:dyDescent="0.25">
      <c r="A61" s="261" t="s">
        <v>219</v>
      </c>
      <c r="B61" s="261"/>
      <c r="C61" s="261"/>
      <c r="D61" s="261"/>
      <c r="E61" s="261"/>
      <c r="F61" s="261"/>
      <c r="G61" s="261"/>
      <c r="H61" s="261"/>
      <c r="I61" s="261"/>
      <c r="J61" s="261"/>
    </row>
    <row r="62" spans="1:10" x14ac:dyDescent="0.25">
      <c r="A62" s="259" t="s">
        <v>372</v>
      </c>
      <c r="B62" s="259"/>
      <c r="C62" s="259"/>
      <c r="D62" s="259"/>
      <c r="E62" s="23"/>
      <c r="F62" s="23"/>
      <c r="G62" s="23"/>
      <c r="H62" s="23"/>
      <c r="I62" s="23"/>
      <c r="J62" s="23"/>
    </row>
    <row r="63" spans="1:10" ht="19.5" customHeight="1" x14ac:dyDescent="0.3">
      <c r="A63" s="272" t="s">
        <v>195</v>
      </c>
      <c r="B63" s="272"/>
      <c r="C63" s="272"/>
      <c r="D63" s="272"/>
      <c r="E63" s="272"/>
      <c r="F63" s="272"/>
      <c r="G63" s="272"/>
      <c r="H63" s="272"/>
      <c r="I63" s="272"/>
      <c r="J63" s="272"/>
    </row>
    <row r="64" spans="1:10" x14ac:dyDescent="0.25">
      <c r="A64" s="261" t="s">
        <v>521</v>
      </c>
      <c r="B64" s="261"/>
      <c r="C64" s="261"/>
      <c r="D64" s="261"/>
      <c r="E64" s="261"/>
      <c r="F64" s="261"/>
      <c r="G64" s="261"/>
      <c r="H64" s="261"/>
      <c r="I64" s="261"/>
      <c r="J64" s="261"/>
    </row>
    <row r="65" spans="1:11" ht="267.75" customHeight="1" x14ac:dyDescent="0.25">
      <c r="A65" s="200">
        <v>27</v>
      </c>
      <c r="B65" s="204" t="s">
        <v>225</v>
      </c>
      <c r="C65" s="200" t="s">
        <v>162</v>
      </c>
      <c r="D65" s="200">
        <v>20</v>
      </c>
      <c r="E65" s="200">
        <v>20</v>
      </c>
      <c r="F65" s="200">
        <v>0</v>
      </c>
      <c r="G65" s="200">
        <v>20</v>
      </c>
      <c r="H65" s="23"/>
      <c r="I65" s="200">
        <v>20</v>
      </c>
      <c r="J65" s="23"/>
    </row>
    <row r="66" spans="1:11" ht="262.5" customHeight="1" x14ac:dyDescent="0.25">
      <c r="A66" s="200">
        <v>28</v>
      </c>
      <c r="B66" s="204" t="s">
        <v>225</v>
      </c>
      <c r="C66" s="200" t="s">
        <v>162</v>
      </c>
      <c r="D66" s="200">
        <v>382</v>
      </c>
      <c r="E66" s="200">
        <v>382</v>
      </c>
      <c r="F66" s="200">
        <v>382</v>
      </c>
      <c r="G66" s="200">
        <v>382</v>
      </c>
      <c r="H66" s="200"/>
      <c r="I66" s="200">
        <v>382</v>
      </c>
      <c r="J66" s="23"/>
    </row>
    <row r="67" spans="1:11" x14ac:dyDescent="0.25">
      <c r="A67" s="261" t="s">
        <v>196</v>
      </c>
      <c r="B67" s="261"/>
      <c r="C67" s="261"/>
      <c r="D67" s="261"/>
      <c r="E67" s="261"/>
      <c r="F67" s="261"/>
      <c r="G67" s="261"/>
      <c r="H67" s="261"/>
      <c r="I67" s="261"/>
      <c r="J67" s="261"/>
    </row>
    <row r="68" spans="1:11" x14ac:dyDescent="0.25">
      <c r="A68" s="259" t="s">
        <v>372</v>
      </c>
      <c r="B68" s="259"/>
      <c r="C68" s="259"/>
      <c r="D68" s="259"/>
      <c r="E68" s="259"/>
      <c r="F68" s="259"/>
      <c r="G68" s="259"/>
      <c r="H68" s="259"/>
      <c r="I68" s="259"/>
      <c r="J68" s="259"/>
    </row>
    <row r="69" spans="1:11" x14ac:dyDescent="0.25">
      <c r="A69" s="261" t="s">
        <v>198</v>
      </c>
      <c r="B69" s="261"/>
      <c r="C69" s="261"/>
      <c r="D69" s="261"/>
      <c r="E69" s="261"/>
      <c r="F69" s="261"/>
      <c r="G69" s="261"/>
      <c r="H69" s="261"/>
      <c r="I69" s="261"/>
      <c r="J69" s="261"/>
    </row>
    <row r="70" spans="1:11" ht="141.75" x14ac:dyDescent="0.25">
      <c r="A70" s="200">
        <v>29</v>
      </c>
      <c r="B70" s="25" t="s">
        <v>226</v>
      </c>
      <c r="C70" s="200" t="s">
        <v>162</v>
      </c>
      <c r="D70" s="200">
        <v>0.06</v>
      </c>
      <c r="E70" s="200">
        <v>0.06</v>
      </c>
      <c r="F70" s="200">
        <v>0</v>
      </c>
      <c r="G70" s="200">
        <v>0.06</v>
      </c>
      <c r="H70" s="23"/>
      <c r="I70" s="200">
        <v>0.06</v>
      </c>
      <c r="J70" s="23"/>
    </row>
    <row r="71" spans="1:11" x14ac:dyDescent="0.25">
      <c r="A71" s="261" t="s">
        <v>384</v>
      </c>
      <c r="B71" s="261"/>
      <c r="C71" s="261"/>
      <c r="D71" s="261"/>
      <c r="E71" s="261"/>
      <c r="F71" s="261"/>
      <c r="G71" s="261"/>
      <c r="H71" s="261"/>
      <c r="I71" s="261"/>
      <c r="J71" s="261"/>
    </row>
    <row r="72" spans="1:11" x14ac:dyDescent="0.25">
      <c r="A72" s="259" t="s">
        <v>372</v>
      </c>
      <c r="B72" s="259"/>
      <c r="C72" s="259"/>
      <c r="D72" s="259"/>
      <c r="E72" s="23"/>
      <c r="F72" s="23"/>
      <c r="G72" s="23"/>
      <c r="H72" s="23"/>
      <c r="I72" s="23"/>
      <c r="J72" s="23"/>
    </row>
    <row r="73" spans="1:11" x14ac:dyDescent="0.25">
      <c r="A73" s="261" t="s">
        <v>230</v>
      </c>
      <c r="B73" s="261"/>
      <c r="C73" s="261"/>
      <c r="D73" s="261"/>
      <c r="E73" s="261"/>
      <c r="F73" s="261"/>
      <c r="G73" s="261"/>
      <c r="H73" s="261"/>
      <c r="I73" s="261"/>
      <c r="J73" s="261"/>
    </row>
    <row r="74" spans="1:11" x14ac:dyDescent="0.25">
      <c r="A74" s="259" t="s">
        <v>372</v>
      </c>
      <c r="B74" s="259"/>
      <c r="C74" s="259"/>
      <c r="D74" s="259"/>
      <c r="E74" s="23"/>
      <c r="F74" s="23"/>
      <c r="G74" s="23"/>
      <c r="H74" s="23"/>
      <c r="I74" s="23"/>
      <c r="J74" s="23"/>
    </row>
    <row r="75" spans="1:11" ht="38.25" customHeight="1" x14ac:dyDescent="0.25">
      <c r="A75" s="262" t="s">
        <v>197</v>
      </c>
      <c r="B75" s="262"/>
      <c r="C75" s="262"/>
      <c r="D75" s="262"/>
      <c r="E75" s="262"/>
      <c r="F75" s="262"/>
      <c r="G75" s="262"/>
      <c r="H75" s="262"/>
      <c r="I75" s="262"/>
      <c r="J75" s="262"/>
    </row>
    <row r="76" spans="1:11" x14ac:dyDescent="0.25">
      <c r="A76" s="259" t="s">
        <v>372</v>
      </c>
      <c r="B76" s="259"/>
      <c r="C76" s="259"/>
      <c r="D76" s="259"/>
      <c r="E76" s="23"/>
      <c r="F76" s="23"/>
      <c r="G76" s="23"/>
      <c r="H76" s="23"/>
      <c r="I76" s="23"/>
      <c r="J76" s="23"/>
    </row>
    <row r="77" spans="1:11" ht="18.75" x14ac:dyDescent="0.3">
      <c r="A77" s="272" t="s">
        <v>199</v>
      </c>
      <c r="B77" s="272"/>
      <c r="C77" s="272"/>
      <c r="D77" s="272"/>
      <c r="E77" s="272"/>
      <c r="F77" s="272"/>
      <c r="G77" s="272"/>
      <c r="H77" s="272"/>
      <c r="I77" s="272"/>
      <c r="J77" s="272"/>
    </row>
    <row r="78" spans="1:11" x14ac:dyDescent="0.25">
      <c r="A78" s="261" t="s">
        <v>522</v>
      </c>
      <c r="B78" s="261"/>
      <c r="C78" s="261"/>
      <c r="D78" s="261"/>
      <c r="E78" s="261"/>
      <c r="F78" s="261"/>
      <c r="G78" s="261"/>
      <c r="H78" s="261"/>
      <c r="I78" s="261"/>
      <c r="J78" s="261"/>
    </row>
    <row r="79" spans="1:11" ht="110.25" x14ac:dyDescent="0.25">
      <c r="A79" s="200">
        <v>30</v>
      </c>
      <c r="B79" s="23" t="s">
        <v>332</v>
      </c>
      <c r="C79" s="200" t="s">
        <v>165</v>
      </c>
      <c r="D79" s="200">
        <v>775</v>
      </c>
      <c r="E79" s="200">
        <v>190</v>
      </c>
      <c r="F79" s="200">
        <v>190</v>
      </c>
      <c r="G79" s="200">
        <v>390</v>
      </c>
      <c r="H79" s="200"/>
      <c r="I79" s="200">
        <v>565</v>
      </c>
      <c r="J79" s="23"/>
    </row>
    <row r="80" spans="1:11" ht="93.75" customHeight="1" x14ac:dyDescent="0.25">
      <c r="A80" s="205">
        <v>31</v>
      </c>
      <c r="B80" s="23" t="s">
        <v>499</v>
      </c>
      <c r="C80" s="200" t="s">
        <v>165</v>
      </c>
      <c r="D80" s="200">
        <v>2</v>
      </c>
      <c r="E80" s="200">
        <v>0</v>
      </c>
      <c r="F80" s="200">
        <v>0</v>
      </c>
      <c r="G80" s="200">
        <v>0</v>
      </c>
      <c r="H80" s="200"/>
      <c r="I80" s="200">
        <v>0</v>
      </c>
      <c r="J80" s="200"/>
      <c r="K80" s="177"/>
    </row>
    <row r="81" spans="1:10" x14ac:dyDescent="0.25">
      <c r="A81" s="261" t="s">
        <v>523</v>
      </c>
      <c r="B81" s="261"/>
      <c r="C81" s="261"/>
      <c r="D81" s="261"/>
      <c r="E81" s="261"/>
      <c r="F81" s="261"/>
      <c r="G81" s="261"/>
      <c r="H81" s="261"/>
      <c r="I81" s="261"/>
      <c r="J81" s="261"/>
    </row>
    <row r="82" spans="1:10" ht="15.75" customHeight="1" x14ac:dyDescent="0.25">
      <c r="A82" s="258" t="s">
        <v>372</v>
      </c>
      <c r="B82" s="258"/>
      <c r="C82" s="258"/>
      <c r="D82" s="258"/>
      <c r="E82" s="258"/>
      <c r="F82" s="258"/>
      <c r="G82" s="258"/>
      <c r="H82" s="258"/>
      <c r="I82" s="258"/>
      <c r="J82" s="258"/>
    </row>
    <row r="83" spans="1:10" x14ac:dyDescent="0.25">
      <c r="A83" s="261" t="s">
        <v>200</v>
      </c>
      <c r="B83" s="261"/>
      <c r="C83" s="261"/>
      <c r="D83" s="261"/>
      <c r="E83" s="261"/>
      <c r="F83" s="261"/>
      <c r="G83" s="261"/>
      <c r="H83" s="261"/>
      <c r="I83" s="261"/>
      <c r="J83" s="261"/>
    </row>
    <row r="84" spans="1:10" ht="15.75" customHeight="1" x14ac:dyDescent="0.25">
      <c r="A84" s="258" t="s">
        <v>372</v>
      </c>
      <c r="B84" s="258"/>
      <c r="C84" s="258"/>
      <c r="D84" s="258"/>
      <c r="E84" s="258"/>
      <c r="F84" s="258"/>
      <c r="G84" s="258"/>
      <c r="H84" s="258"/>
      <c r="I84" s="258"/>
      <c r="J84" s="258"/>
    </row>
    <row r="85" spans="1:10" ht="18.75" x14ac:dyDescent="0.25">
      <c r="A85" s="260" t="s">
        <v>385</v>
      </c>
      <c r="B85" s="260"/>
      <c r="C85" s="260"/>
      <c r="D85" s="260"/>
      <c r="E85" s="260"/>
      <c r="F85" s="260"/>
      <c r="G85" s="260"/>
      <c r="H85" s="260"/>
      <c r="I85" s="260"/>
      <c r="J85" s="260"/>
    </row>
    <row r="86" spans="1:10" ht="36.75" customHeight="1" x14ac:dyDescent="0.25">
      <c r="A86" s="261" t="s">
        <v>386</v>
      </c>
      <c r="B86" s="261"/>
      <c r="C86" s="261"/>
      <c r="D86" s="261"/>
      <c r="E86" s="261"/>
      <c r="F86" s="261"/>
      <c r="G86" s="261"/>
      <c r="H86" s="261"/>
      <c r="I86" s="261"/>
      <c r="J86" s="261"/>
    </row>
    <row r="87" spans="1:10" ht="47.25" x14ac:dyDescent="0.25">
      <c r="A87" s="200">
        <v>32</v>
      </c>
      <c r="B87" s="28" t="s">
        <v>334</v>
      </c>
      <c r="C87" s="200" t="s">
        <v>335</v>
      </c>
      <c r="D87" s="200">
        <v>1.3</v>
      </c>
      <c r="E87" s="200">
        <v>0</v>
      </c>
      <c r="F87" s="200">
        <v>0.3</v>
      </c>
      <c r="G87" s="200">
        <v>0</v>
      </c>
      <c r="H87" s="200"/>
      <c r="I87" s="200">
        <v>0</v>
      </c>
      <c r="J87" s="200"/>
    </row>
    <row r="88" spans="1:10" ht="219.75" customHeight="1" x14ac:dyDescent="0.25">
      <c r="A88" s="200">
        <v>33</v>
      </c>
      <c r="B88" s="28" t="s">
        <v>336</v>
      </c>
      <c r="C88" s="200" t="s">
        <v>337</v>
      </c>
      <c r="D88" s="200">
        <v>2500</v>
      </c>
      <c r="E88" s="200">
        <v>0</v>
      </c>
      <c r="F88" s="200">
        <v>1109.9000000000001</v>
      </c>
      <c r="G88" s="200">
        <v>0</v>
      </c>
      <c r="H88" s="200"/>
      <c r="I88" s="200">
        <v>0</v>
      </c>
      <c r="J88" s="200"/>
    </row>
    <row r="89" spans="1:10" ht="39.75" customHeight="1" x14ac:dyDescent="0.25">
      <c r="A89" s="261" t="s">
        <v>333</v>
      </c>
      <c r="B89" s="261"/>
      <c r="C89" s="261"/>
      <c r="D89" s="261"/>
      <c r="E89" s="261"/>
      <c r="F89" s="261"/>
      <c r="G89" s="261"/>
      <c r="H89" s="261"/>
      <c r="I89" s="261"/>
      <c r="J89" s="261"/>
    </row>
    <row r="90" spans="1:10" ht="63" x14ac:dyDescent="0.25">
      <c r="A90" s="200">
        <v>34</v>
      </c>
      <c r="B90" s="28" t="s">
        <v>338</v>
      </c>
      <c r="C90" s="200" t="s">
        <v>339</v>
      </c>
      <c r="D90" s="200">
        <v>48.953000000000003</v>
      </c>
      <c r="E90" s="200">
        <v>0</v>
      </c>
      <c r="F90" s="200">
        <v>0</v>
      </c>
      <c r="G90" s="200">
        <v>41.25</v>
      </c>
      <c r="H90" s="200"/>
      <c r="I90" s="200">
        <v>48.953000000000003</v>
      </c>
      <c r="J90" s="200"/>
    </row>
    <row r="91" spans="1:10" ht="33.75" customHeight="1" x14ac:dyDescent="0.25">
      <c r="A91" s="261" t="s">
        <v>511</v>
      </c>
      <c r="B91" s="261"/>
      <c r="C91" s="261"/>
      <c r="D91" s="261"/>
      <c r="E91" s="261"/>
      <c r="F91" s="261"/>
      <c r="G91" s="261"/>
      <c r="H91" s="261"/>
      <c r="I91" s="261"/>
      <c r="J91" s="261"/>
    </row>
    <row r="92" spans="1:10" ht="47.25" x14ac:dyDescent="0.25">
      <c r="A92" s="200">
        <v>35</v>
      </c>
      <c r="B92" s="25" t="s">
        <v>340</v>
      </c>
      <c r="C92" s="25" t="s">
        <v>341</v>
      </c>
      <c r="D92" s="200">
        <v>871</v>
      </c>
      <c r="E92" s="200">
        <v>0</v>
      </c>
      <c r="F92" s="200">
        <v>37</v>
      </c>
      <c r="G92" s="200">
        <v>0</v>
      </c>
      <c r="H92" s="200"/>
      <c r="I92" s="200">
        <v>0</v>
      </c>
      <c r="J92" s="25"/>
    </row>
    <row r="93" spans="1:10" ht="36.75" customHeight="1" x14ac:dyDescent="0.25">
      <c r="A93" s="260" t="s">
        <v>393</v>
      </c>
      <c r="B93" s="263"/>
      <c r="C93" s="263"/>
      <c r="D93" s="263"/>
      <c r="E93" s="263"/>
      <c r="F93" s="263"/>
      <c r="G93" s="263"/>
      <c r="H93" s="263"/>
      <c r="I93" s="263"/>
      <c r="J93" s="263"/>
    </row>
    <row r="94" spans="1:10" ht="15.75" customHeight="1" x14ac:dyDescent="0.25">
      <c r="A94" s="261" t="s">
        <v>394</v>
      </c>
      <c r="B94" s="261"/>
      <c r="C94" s="261"/>
      <c r="D94" s="261"/>
      <c r="E94" s="261"/>
      <c r="F94" s="261"/>
      <c r="G94" s="261"/>
      <c r="H94" s="261"/>
      <c r="I94" s="261"/>
      <c r="J94" s="261"/>
    </row>
    <row r="95" spans="1:10" x14ac:dyDescent="0.25">
      <c r="A95" s="258" t="s">
        <v>372</v>
      </c>
      <c r="B95" s="258"/>
      <c r="C95" s="258"/>
      <c r="D95" s="258"/>
      <c r="E95" s="258"/>
      <c r="F95" s="258"/>
      <c r="G95" s="258"/>
      <c r="H95" s="258"/>
      <c r="I95" s="258"/>
      <c r="J95" s="258"/>
    </row>
    <row r="96" spans="1:10" ht="29.25" customHeight="1" x14ac:dyDescent="0.25">
      <c r="A96" s="261" t="s">
        <v>395</v>
      </c>
      <c r="B96" s="261"/>
      <c r="C96" s="261"/>
      <c r="D96" s="261"/>
      <c r="E96" s="261"/>
      <c r="F96" s="261"/>
      <c r="G96" s="261"/>
      <c r="H96" s="261"/>
      <c r="I96" s="261"/>
      <c r="J96" s="261"/>
    </row>
    <row r="97" spans="1:10" ht="15.75" customHeight="1" x14ac:dyDescent="0.25">
      <c r="A97" s="264" t="s">
        <v>372</v>
      </c>
      <c r="B97" s="264"/>
      <c r="C97" s="264"/>
      <c r="D97" s="264"/>
      <c r="E97" s="264"/>
      <c r="F97" s="264"/>
      <c r="G97" s="264"/>
      <c r="H97" s="264"/>
      <c r="I97" s="264"/>
      <c r="J97" s="264"/>
    </row>
    <row r="98" spans="1:10" ht="24.75" customHeight="1" x14ac:dyDescent="0.25">
      <c r="A98" s="261" t="s">
        <v>396</v>
      </c>
      <c r="B98" s="261"/>
      <c r="C98" s="261"/>
      <c r="D98" s="261"/>
      <c r="E98" s="261"/>
      <c r="F98" s="261"/>
      <c r="G98" s="261"/>
      <c r="H98" s="261"/>
      <c r="I98" s="261"/>
      <c r="J98" s="261"/>
    </row>
    <row r="99" spans="1:10" x14ac:dyDescent="0.25">
      <c r="A99" s="258" t="s">
        <v>372</v>
      </c>
      <c r="B99" s="258"/>
      <c r="C99" s="258"/>
      <c r="D99" s="258"/>
      <c r="E99" s="258"/>
      <c r="F99" s="258"/>
      <c r="G99" s="258"/>
      <c r="H99" s="258"/>
      <c r="I99" s="258"/>
      <c r="J99" s="258"/>
    </row>
    <row r="100" spans="1:10" ht="30" customHeight="1" x14ac:dyDescent="0.25">
      <c r="A100" s="261" t="s">
        <v>397</v>
      </c>
      <c r="B100" s="261"/>
      <c r="C100" s="261"/>
      <c r="D100" s="261"/>
      <c r="E100" s="261"/>
      <c r="F100" s="261"/>
      <c r="G100" s="261"/>
      <c r="H100" s="261"/>
      <c r="I100" s="261"/>
      <c r="J100" s="261"/>
    </row>
    <row r="101" spans="1:10" x14ac:dyDescent="0.25">
      <c r="A101" s="258" t="s">
        <v>372</v>
      </c>
      <c r="B101" s="258"/>
      <c r="C101" s="258"/>
      <c r="D101" s="258"/>
      <c r="E101" s="258"/>
      <c r="F101" s="258"/>
      <c r="G101" s="258"/>
      <c r="H101" s="258"/>
      <c r="I101" s="258"/>
      <c r="J101" s="258"/>
    </row>
    <row r="102" spans="1:10" ht="40.5" customHeight="1" x14ac:dyDescent="0.25">
      <c r="A102" s="260" t="s">
        <v>289</v>
      </c>
      <c r="B102" s="263"/>
      <c r="C102" s="263"/>
      <c r="D102" s="263"/>
      <c r="E102" s="263"/>
      <c r="F102" s="263"/>
      <c r="G102" s="263"/>
      <c r="H102" s="263"/>
      <c r="I102" s="263"/>
      <c r="J102" s="263"/>
    </row>
    <row r="103" spans="1:10" x14ac:dyDescent="0.25">
      <c r="A103" s="261" t="s">
        <v>524</v>
      </c>
      <c r="B103" s="274"/>
      <c r="C103" s="274"/>
      <c r="D103" s="274"/>
      <c r="E103" s="274"/>
      <c r="F103" s="274"/>
      <c r="G103" s="274"/>
      <c r="H103" s="274"/>
      <c r="I103" s="274"/>
      <c r="J103" s="274"/>
    </row>
    <row r="104" spans="1:10" ht="70.5" customHeight="1" x14ac:dyDescent="0.25">
      <c r="A104" s="200">
        <v>36</v>
      </c>
      <c r="B104" s="29" t="s">
        <v>506</v>
      </c>
      <c r="C104" s="200" t="s">
        <v>217</v>
      </c>
      <c r="D104" s="200">
        <v>308</v>
      </c>
      <c r="E104" s="200">
        <v>24</v>
      </c>
      <c r="F104" s="200">
        <v>24</v>
      </c>
      <c r="G104" s="200">
        <v>125</v>
      </c>
      <c r="H104" s="200"/>
      <c r="I104" s="200">
        <v>125</v>
      </c>
      <c r="J104" s="200"/>
    </row>
    <row r="105" spans="1:10" ht="141.75" x14ac:dyDescent="0.25">
      <c r="A105" s="200">
        <v>37</v>
      </c>
      <c r="B105" s="29" t="s">
        <v>292</v>
      </c>
      <c r="C105" s="200" t="s">
        <v>165</v>
      </c>
      <c r="D105" s="200">
        <v>51</v>
      </c>
      <c r="E105" s="200">
        <v>12</v>
      </c>
      <c r="F105" s="200">
        <v>12</v>
      </c>
      <c r="G105" s="200">
        <v>14</v>
      </c>
      <c r="H105" s="200"/>
      <c r="I105" s="200">
        <v>15</v>
      </c>
      <c r="J105" s="200"/>
    </row>
    <row r="106" spans="1:10" ht="110.25" x14ac:dyDescent="0.25">
      <c r="A106" s="200">
        <v>38</v>
      </c>
      <c r="B106" s="29" t="s">
        <v>293</v>
      </c>
      <c r="C106" s="200" t="s">
        <v>165</v>
      </c>
      <c r="D106" s="200">
        <v>61</v>
      </c>
      <c r="E106" s="200">
        <v>29</v>
      </c>
      <c r="F106" s="200">
        <v>41</v>
      </c>
      <c r="G106" s="200">
        <v>45</v>
      </c>
      <c r="H106" s="200"/>
      <c r="I106" s="200">
        <v>61</v>
      </c>
      <c r="J106" s="200"/>
    </row>
    <row r="107" spans="1:10" ht="94.5" x14ac:dyDescent="0.25">
      <c r="A107" s="200">
        <v>39</v>
      </c>
      <c r="B107" s="29" t="s">
        <v>294</v>
      </c>
      <c r="C107" s="200" t="s">
        <v>217</v>
      </c>
      <c r="D107" s="200">
        <v>99</v>
      </c>
      <c r="E107" s="200">
        <v>23</v>
      </c>
      <c r="F107" s="200">
        <v>151</v>
      </c>
      <c r="G107" s="200">
        <v>28</v>
      </c>
      <c r="H107" s="200"/>
      <c r="I107" s="200">
        <v>31</v>
      </c>
      <c r="J107" s="200"/>
    </row>
    <row r="108" spans="1:10" ht="63" x14ac:dyDescent="0.25">
      <c r="A108" s="200">
        <v>40</v>
      </c>
      <c r="B108" s="23" t="s">
        <v>295</v>
      </c>
      <c r="C108" s="200" t="s">
        <v>217</v>
      </c>
      <c r="D108" s="200">
        <v>39</v>
      </c>
      <c r="E108" s="200">
        <v>8</v>
      </c>
      <c r="F108" s="200">
        <v>8</v>
      </c>
      <c r="G108" s="200">
        <v>10</v>
      </c>
      <c r="H108" s="200"/>
      <c r="I108" s="200">
        <v>10</v>
      </c>
      <c r="J108" s="200"/>
    </row>
    <row r="109" spans="1:10" ht="110.25" x14ac:dyDescent="0.25">
      <c r="A109" s="200">
        <v>41</v>
      </c>
      <c r="B109" s="23" t="s">
        <v>532</v>
      </c>
      <c r="C109" s="200" t="s">
        <v>217</v>
      </c>
      <c r="D109" s="200">
        <v>8</v>
      </c>
      <c r="E109" s="200">
        <v>1</v>
      </c>
      <c r="F109" s="200">
        <v>1</v>
      </c>
      <c r="G109" s="200">
        <v>2</v>
      </c>
      <c r="H109" s="200"/>
      <c r="I109" s="200">
        <v>2</v>
      </c>
      <c r="J109" s="200"/>
    </row>
    <row r="110" spans="1:10" ht="173.25" x14ac:dyDescent="0.25">
      <c r="A110" s="200">
        <v>42</v>
      </c>
      <c r="B110" s="23" t="s">
        <v>296</v>
      </c>
      <c r="C110" s="200" t="s">
        <v>217</v>
      </c>
      <c r="D110" s="200">
        <v>16</v>
      </c>
      <c r="E110" s="200">
        <v>3</v>
      </c>
      <c r="F110" s="200">
        <v>3</v>
      </c>
      <c r="G110" s="200">
        <v>4</v>
      </c>
      <c r="H110" s="200"/>
      <c r="I110" s="200">
        <v>4</v>
      </c>
      <c r="J110" s="200"/>
    </row>
    <row r="111" spans="1:10" ht="267.75" x14ac:dyDescent="0.25">
      <c r="A111" s="200">
        <v>43</v>
      </c>
      <c r="B111" s="23" t="s">
        <v>297</v>
      </c>
      <c r="C111" s="200" t="s">
        <v>217</v>
      </c>
      <c r="D111" s="200">
        <v>304</v>
      </c>
      <c r="E111" s="200">
        <v>199</v>
      </c>
      <c r="F111" s="200">
        <v>301</v>
      </c>
      <c r="G111" s="200">
        <v>40</v>
      </c>
      <c r="H111" s="200"/>
      <c r="I111" s="200">
        <v>35</v>
      </c>
      <c r="J111" s="200"/>
    </row>
    <row r="112" spans="1:10" ht="127.5" customHeight="1" x14ac:dyDescent="0.25">
      <c r="A112" s="200">
        <v>44</v>
      </c>
      <c r="B112" s="28" t="s">
        <v>298</v>
      </c>
      <c r="C112" s="200" t="s">
        <v>165</v>
      </c>
      <c r="D112" s="200">
        <v>80</v>
      </c>
      <c r="E112" s="200">
        <v>0</v>
      </c>
      <c r="F112" s="200">
        <v>71</v>
      </c>
      <c r="G112" s="200">
        <v>60</v>
      </c>
      <c r="H112" s="200"/>
      <c r="I112" s="200">
        <v>20</v>
      </c>
      <c r="J112" s="200"/>
    </row>
    <row r="113" spans="1:13" ht="378" x14ac:dyDescent="0.25">
      <c r="A113" s="200">
        <v>45</v>
      </c>
      <c r="B113" s="28" t="s">
        <v>299</v>
      </c>
      <c r="C113" s="200" t="s">
        <v>300</v>
      </c>
      <c r="D113" s="200">
        <v>2500</v>
      </c>
      <c r="E113" s="200">
        <v>0</v>
      </c>
      <c r="F113" s="200">
        <v>0</v>
      </c>
      <c r="G113" s="200">
        <v>0</v>
      </c>
      <c r="H113" s="200"/>
      <c r="I113" s="200">
        <v>2500</v>
      </c>
      <c r="J113" s="200"/>
    </row>
    <row r="114" spans="1:13" ht="114" customHeight="1" x14ac:dyDescent="0.25">
      <c r="A114" s="200">
        <v>46</v>
      </c>
      <c r="B114" s="28" t="s">
        <v>301</v>
      </c>
      <c r="C114" s="200" t="s">
        <v>217</v>
      </c>
      <c r="D114" s="200">
        <v>50</v>
      </c>
      <c r="E114" s="200">
        <v>50</v>
      </c>
      <c r="F114" s="200">
        <v>50</v>
      </c>
      <c r="G114" s="200">
        <v>0</v>
      </c>
      <c r="H114" s="200"/>
      <c r="I114" s="200">
        <v>0</v>
      </c>
      <c r="J114" s="200"/>
    </row>
    <row r="115" spans="1:13" ht="156" customHeight="1" x14ac:dyDescent="0.25">
      <c r="A115" s="200">
        <v>47</v>
      </c>
      <c r="B115" s="29" t="s">
        <v>302</v>
      </c>
      <c r="C115" s="200" t="s">
        <v>217</v>
      </c>
      <c r="D115" s="200">
        <v>166</v>
      </c>
      <c r="E115" s="200">
        <v>166</v>
      </c>
      <c r="F115" s="200">
        <v>166</v>
      </c>
      <c r="G115" s="200">
        <v>0</v>
      </c>
      <c r="H115" s="200"/>
      <c r="I115" s="200">
        <v>0</v>
      </c>
      <c r="J115" s="200"/>
    </row>
    <row r="116" spans="1:13" ht="173.25" x14ac:dyDescent="0.25">
      <c r="A116" s="200">
        <v>48</v>
      </c>
      <c r="B116" s="28" t="s">
        <v>303</v>
      </c>
      <c r="C116" s="200" t="s">
        <v>165</v>
      </c>
      <c r="D116" s="200">
        <v>7000</v>
      </c>
      <c r="E116" s="200">
        <v>1000</v>
      </c>
      <c r="F116" s="200">
        <v>5664</v>
      </c>
      <c r="G116" s="200">
        <v>1000</v>
      </c>
      <c r="H116" s="200"/>
      <c r="I116" s="200">
        <v>1500</v>
      </c>
      <c r="J116" s="200"/>
    </row>
    <row r="117" spans="1:13" ht="126" x14ac:dyDescent="0.25">
      <c r="A117" s="200">
        <v>49</v>
      </c>
      <c r="B117" s="23" t="s">
        <v>304</v>
      </c>
      <c r="C117" s="200" t="s">
        <v>217</v>
      </c>
      <c r="D117" s="200">
        <v>4</v>
      </c>
      <c r="E117" s="200">
        <v>1</v>
      </c>
      <c r="F117" s="200">
        <v>1</v>
      </c>
      <c r="G117" s="200">
        <v>1</v>
      </c>
      <c r="H117" s="200"/>
      <c r="I117" s="200">
        <v>1</v>
      </c>
      <c r="J117" s="200"/>
    </row>
    <row r="118" spans="1:13" ht="94.5" customHeight="1" x14ac:dyDescent="0.25">
      <c r="A118" s="200">
        <v>50</v>
      </c>
      <c r="B118" s="25" t="s">
        <v>320</v>
      </c>
      <c r="C118" s="200" t="s">
        <v>165</v>
      </c>
      <c r="D118" s="200">
        <v>23</v>
      </c>
      <c r="E118" s="200">
        <v>7</v>
      </c>
      <c r="F118" s="200">
        <v>7</v>
      </c>
      <c r="G118" s="200">
        <v>0</v>
      </c>
      <c r="H118" s="200"/>
      <c r="I118" s="200">
        <v>9</v>
      </c>
      <c r="J118" s="23"/>
    </row>
    <row r="119" spans="1:13" ht="94.5" x14ac:dyDescent="0.25">
      <c r="A119" s="200">
        <v>51</v>
      </c>
      <c r="B119" s="23" t="s">
        <v>305</v>
      </c>
      <c r="C119" s="200" t="s">
        <v>217</v>
      </c>
      <c r="D119" s="200">
        <v>90</v>
      </c>
      <c r="E119" s="200">
        <v>0</v>
      </c>
      <c r="F119" s="200">
        <v>0</v>
      </c>
      <c r="G119" s="200">
        <v>90</v>
      </c>
      <c r="H119" s="200"/>
      <c r="I119" s="200">
        <v>0</v>
      </c>
      <c r="J119" s="200"/>
    </row>
    <row r="120" spans="1:13" ht="78.75" x14ac:dyDescent="0.25">
      <c r="A120" s="200">
        <v>52</v>
      </c>
      <c r="B120" s="23" t="s">
        <v>306</v>
      </c>
      <c r="C120" s="200" t="s">
        <v>217</v>
      </c>
      <c r="D120" s="200">
        <v>0</v>
      </c>
      <c r="E120" s="200">
        <v>0</v>
      </c>
      <c r="F120" s="200">
        <v>0</v>
      </c>
      <c r="G120" s="200">
        <v>0</v>
      </c>
      <c r="H120" s="200"/>
      <c r="I120" s="200">
        <v>0</v>
      </c>
      <c r="J120" s="23"/>
    </row>
    <row r="121" spans="1:13" ht="173.25" x14ac:dyDescent="0.25">
      <c r="A121" s="200">
        <v>53</v>
      </c>
      <c r="B121" s="23" t="s">
        <v>307</v>
      </c>
      <c r="C121" s="200" t="s">
        <v>160</v>
      </c>
      <c r="D121" s="200">
        <v>100</v>
      </c>
      <c r="E121" s="200">
        <v>100</v>
      </c>
      <c r="F121" s="200">
        <v>100</v>
      </c>
      <c r="G121" s="200">
        <v>100</v>
      </c>
      <c r="H121" s="200"/>
      <c r="I121" s="200">
        <v>100</v>
      </c>
      <c r="J121" s="23"/>
    </row>
    <row r="122" spans="1:13" ht="156.75" customHeight="1" x14ac:dyDescent="0.25">
      <c r="A122" s="200">
        <v>54</v>
      </c>
      <c r="B122" s="23" t="s">
        <v>308</v>
      </c>
      <c r="C122" s="200" t="s">
        <v>160</v>
      </c>
      <c r="D122" s="200">
        <v>96</v>
      </c>
      <c r="E122" s="200">
        <v>93</v>
      </c>
      <c r="F122" s="200">
        <v>93</v>
      </c>
      <c r="G122" s="200">
        <v>93</v>
      </c>
      <c r="H122" s="200"/>
      <c r="I122" s="200">
        <v>93</v>
      </c>
      <c r="J122" s="23"/>
    </row>
    <row r="123" spans="1:13" ht="246.75" customHeight="1" x14ac:dyDescent="0.25">
      <c r="A123" s="200">
        <v>55</v>
      </c>
      <c r="B123" s="25" t="s">
        <v>387</v>
      </c>
      <c r="C123" s="200" t="s">
        <v>160</v>
      </c>
      <c r="D123" s="200">
        <v>95</v>
      </c>
      <c r="E123" s="200">
        <v>90</v>
      </c>
      <c r="F123" s="200">
        <v>90</v>
      </c>
      <c r="G123" s="200">
        <v>90</v>
      </c>
      <c r="H123" s="200"/>
      <c r="I123" s="200">
        <v>90</v>
      </c>
      <c r="J123" s="23"/>
    </row>
    <row r="124" spans="1:13" ht="348" customHeight="1" x14ac:dyDescent="0.25">
      <c r="A124" s="205">
        <v>56</v>
      </c>
      <c r="B124" s="28" t="s">
        <v>389</v>
      </c>
      <c r="C124" s="200" t="s">
        <v>160</v>
      </c>
      <c r="D124" s="200">
        <v>100</v>
      </c>
      <c r="E124" s="200">
        <v>100</v>
      </c>
      <c r="F124" s="200">
        <v>100</v>
      </c>
      <c r="G124" s="200">
        <v>100</v>
      </c>
      <c r="H124" s="200"/>
      <c r="I124" s="200">
        <v>100</v>
      </c>
      <c r="J124" s="23"/>
    </row>
    <row r="125" spans="1:13" ht="375.75" customHeight="1" x14ac:dyDescent="0.25">
      <c r="A125" s="200">
        <v>57</v>
      </c>
      <c r="B125" s="28" t="s">
        <v>388</v>
      </c>
      <c r="C125" s="200" t="s">
        <v>160</v>
      </c>
      <c r="D125" s="200">
        <v>100</v>
      </c>
      <c r="E125" s="200">
        <v>100</v>
      </c>
      <c r="F125" s="200">
        <v>100</v>
      </c>
      <c r="G125" s="200">
        <v>100</v>
      </c>
      <c r="H125" s="200"/>
      <c r="I125" s="200">
        <v>100</v>
      </c>
      <c r="J125" s="23"/>
      <c r="M125" s="30"/>
    </row>
    <row r="126" spans="1:13" ht="131.25" customHeight="1" x14ac:dyDescent="0.25">
      <c r="A126" s="205">
        <v>58</v>
      </c>
      <c r="B126" s="23" t="s">
        <v>309</v>
      </c>
      <c r="C126" s="200" t="s">
        <v>160</v>
      </c>
      <c r="D126" s="200">
        <v>100</v>
      </c>
      <c r="E126" s="200">
        <v>100</v>
      </c>
      <c r="F126" s="200">
        <v>100</v>
      </c>
      <c r="G126" s="200">
        <v>100</v>
      </c>
      <c r="H126" s="200">
        <v>100</v>
      </c>
      <c r="I126" s="200"/>
      <c r="J126" s="23"/>
    </row>
    <row r="127" spans="1:13" ht="35.25" customHeight="1" x14ac:dyDescent="0.25">
      <c r="A127" s="262" t="s">
        <v>310</v>
      </c>
      <c r="B127" s="265"/>
      <c r="C127" s="265"/>
      <c r="D127" s="265"/>
      <c r="E127" s="265"/>
      <c r="F127" s="265"/>
      <c r="G127" s="265"/>
      <c r="H127" s="265"/>
      <c r="I127" s="265"/>
      <c r="J127" s="265"/>
    </row>
    <row r="128" spans="1:13" ht="46.5" customHeight="1" x14ac:dyDescent="0.25">
      <c r="A128" s="200">
        <v>59</v>
      </c>
      <c r="B128" s="28" t="s">
        <v>321</v>
      </c>
      <c r="C128" s="200" t="s">
        <v>162</v>
      </c>
      <c r="D128" s="200">
        <v>3</v>
      </c>
      <c r="E128" s="200">
        <v>0</v>
      </c>
      <c r="F128" s="200">
        <v>0</v>
      </c>
      <c r="G128" s="200">
        <v>0</v>
      </c>
      <c r="H128" s="200"/>
      <c r="I128" s="200">
        <v>3</v>
      </c>
      <c r="J128" s="23"/>
      <c r="K128" s="24"/>
    </row>
    <row r="129" spans="1:10" ht="36.75" customHeight="1" x14ac:dyDescent="0.25">
      <c r="A129" s="262" t="s">
        <v>290</v>
      </c>
      <c r="B129" s="265"/>
      <c r="C129" s="265"/>
      <c r="D129" s="265"/>
      <c r="E129" s="265"/>
      <c r="F129" s="265"/>
      <c r="G129" s="265"/>
      <c r="H129" s="265"/>
      <c r="I129" s="265"/>
      <c r="J129" s="265"/>
    </row>
    <row r="130" spans="1:10" ht="47.25" x14ac:dyDescent="0.25">
      <c r="A130" s="200">
        <v>60</v>
      </c>
      <c r="B130" s="23" t="s">
        <v>390</v>
      </c>
      <c r="C130" s="200" t="s">
        <v>160</v>
      </c>
      <c r="D130" s="200">
        <v>100</v>
      </c>
      <c r="E130" s="200">
        <v>99</v>
      </c>
      <c r="F130" s="200">
        <v>99</v>
      </c>
      <c r="G130" s="200">
        <v>99</v>
      </c>
      <c r="H130" s="200"/>
      <c r="I130" s="200">
        <v>99</v>
      </c>
      <c r="J130" s="200"/>
    </row>
    <row r="131" spans="1:10" ht="63" x14ac:dyDescent="0.25">
      <c r="A131" s="200">
        <v>61</v>
      </c>
      <c r="B131" s="23" t="s">
        <v>311</v>
      </c>
      <c r="C131" s="200" t="s">
        <v>165</v>
      </c>
      <c r="D131" s="200">
        <v>2</v>
      </c>
      <c r="E131" s="200">
        <v>0</v>
      </c>
      <c r="F131" s="200">
        <v>0</v>
      </c>
      <c r="G131" s="200">
        <v>0</v>
      </c>
      <c r="H131" s="200"/>
      <c r="I131" s="200">
        <v>2</v>
      </c>
      <c r="J131" s="200"/>
    </row>
    <row r="132" spans="1:10" ht="110.25" x14ac:dyDescent="0.25">
      <c r="A132" s="200">
        <v>62</v>
      </c>
      <c r="B132" s="28" t="s">
        <v>312</v>
      </c>
      <c r="C132" s="200" t="s">
        <v>165</v>
      </c>
      <c r="D132" s="200">
        <v>2</v>
      </c>
      <c r="E132" s="200">
        <v>0</v>
      </c>
      <c r="F132" s="200">
        <v>0</v>
      </c>
      <c r="G132" s="200">
        <v>2</v>
      </c>
      <c r="H132" s="200"/>
      <c r="I132" s="200">
        <v>0</v>
      </c>
      <c r="J132" s="200"/>
    </row>
    <row r="133" spans="1:10" ht="31.5" x14ac:dyDescent="0.25">
      <c r="A133" s="200">
        <v>63</v>
      </c>
      <c r="B133" s="23" t="s">
        <v>313</v>
      </c>
      <c r="C133" s="200" t="s">
        <v>165</v>
      </c>
      <c r="D133" s="200">
        <v>1</v>
      </c>
      <c r="E133" s="200">
        <v>0</v>
      </c>
      <c r="F133" s="200">
        <v>0</v>
      </c>
      <c r="G133" s="200">
        <v>0</v>
      </c>
      <c r="H133" s="200"/>
      <c r="I133" s="200">
        <v>1</v>
      </c>
      <c r="J133" s="200"/>
    </row>
    <row r="134" spans="1:10" ht="31.5" customHeight="1" x14ac:dyDescent="0.25">
      <c r="A134" s="275" t="s">
        <v>391</v>
      </c>
      <c r="B134" s="276"/>
      <c r="C134" s="276"/>
      <c r="D134" s="276"/>
      <c r="E134" s="276"/>
      <c r="F134" s="276"/>
      <c r="G134" s="276"/>
      <c r="H134" s="276"/>
      <c r="I134" s="276"/>
      <c r="J134" s="276"/>
    </row>
    <row r="135" spans="1:10" ht="47.25" x14ac:dyDescent="0.25">
      <c r="A135" s="200">
        <v>64</v>
      </c>
      <c r="B135" s="23" t="s">
        <v>314</v>
      </c>
      <c r="C135" s="200" t="s">
        <v>165</v>
      </c>
      <c r="D135" s="200">
        <v>100</v>
      </c>
      <c r="E135" s="200">
        <v>0</v>
      </c>
      <c r="F135" s="200">
        <v>0</v>
      </c>
      <c r="G135" s="200">
        <v>100</v>
      </c>
      <c r="H135" s="200"/>
      <c r="I135" s="200">
        <v>0</v>
      </c>
      <c r="J135" s="23"/>
    </row>
    <row r="136" spans="1:10" ht="47.25" x14ac:dyDescent="0.25">
      <c r="A136" s="200">
        <v>65</v>
      </c>
      <c r="B136" s="206" t="s">
        <v>315</v>
      </c>
      <c r="C136" s="200" t="s">
        <v>165</v>
      </c>
      <c r="D136" s="200">
        <v>5000</v>
      </c>
      <c r="E136" s="200">
        <v>0</v>
      </c>
      <c r="F136" s="200">
        <v>0</v>
      </c>
      <c r="G136" s="200">
        <v>5000</v>
      </c>
      <c r="H136" s="200"/>
      <c r="I136" s="200">
        <v>0</v>
      </c>
      <c r="J136" s="23"/>
    </row>
    <row r="137" spans="1:10" ht="120" customHeight="1" x14ac:dyDescent="0.25">
      <c r="A137" s="200">
        <v>66</v>
      </c>
      <c r="B137" s="204" t="s">
        <v>316</v>
      </c>
      <c r="C137" s="200" t="s">
        <v>165</v>
      </c>
      <c r="D137" s="200">
        <v>4</v>
      </c>
      <c r="E137" s="200">
        <v>0</v>
      </c>
      <c r="F137" s="200">
        <v>0</v>
      </c>
      <c r="G137" s="200">
        <v>0</v>
      </c>
      <c r="H137" s="200"/>
      <c r="I137" s="200">
        <v>0</v>
      </c>
      <c r="J137" s="23"/>
    </row>
    <row r="138" spans="1:10" ht="126" x14ac:dyDescent="0.25">
      <c r="A138" s="200">
        <v>67</v>
      </c>
      <c r="B138" s="23" t="s">
        <v>322</v>
      </c>
      <c r="C138" s="200" t="s">
        <v>165</v>
      </c>
      <c r="D138" s="200">
        <v>10</v>
      </c>
      <c r="E138" s="200">
        <v>0</v>
      </c>
      <c r="F138" s="200">
        <v>0</v>
      </c>
      <c r="G138" s="200">
        <v>10</v>
      </c>
      <c r="H138" s="200"/>
      <c r="I138" s="200">
        <v>0</v>
      </c>
      <c r="J138" s="23"/>
    </row>
    <row r="139" spans="1:10" ht="157.5" x14ac:dyDescent="0.25">
      <c r="A139" s="200">
        <v>68</v>
      </c>
      <c r="B139" s="23" t="s">
        <v>317</v>
      </c>
      <c r="C139" s="200" t="s">
        <v>165</v>
      </c>
      <c r="D139" s="200">
        <v>1</v>
      </c>
      <c r="E139" s="200">
        <v>0</v>
      </c>
      <c r="F139" s="200">
        <v>0</v>
      </c>
      <c r="G139" s="200">
        <v>0</v>
      </c>
      <c r="H139" s="200"/>
      <c r="I139" s="200">
        <v>0</v>
      </c>
      <c r="J139" s="23"/>
    </row>
    <row r="140" spans="1:10" ht="39" customHeight="1" x14ac:dyDescent="0.25">
      <c r="A140" s="275" t="s">
        <v>291</v>
      </c>
      <c r="B140" s="276"/>
      <c r="C140" s="276"/>
      <c r="D140" s="276"/>
      <c r="E140" s="276"/>
      <c r="F140" s="276"/>
      <c r="G140" s="276"/>
      <c r="H140" s="276"/>
      <c r="I140" s="276"/>
      <c r="J140" s="276"/>
    </row>
    <row r="141" spans="1:10" ht="110.25" x14ac:dyDescent="0.25">
      <c r="A141" s="200">
        <v>69</v>
      </c>
      <c r="B141" s="23" t="s">
        <v>318</v>
      </c>
      <c r="C141" s="200" t="s">
        <v>160</v>
      </c>
      <c r="D141" s="200">
        <v>100</v>
      </c>
      <c r="E141" s="200">
        <v>100</v>
      </c>
      <c r="F141" s="200">
        <v>100</v>
      </c>
      <c r="G141" s="200">
        <v>100</v>
      </c>
      <c r="H141" s="200"/>
      <c r="I141" s="200">
        <v>100</v>
      </c>
      <c r="J141" s="23"/>
    </row>
    <row r="142" spans="1:10" ht="293.25" customHeight="1" x14ac:dyDescent="0.25">
      <c r="A142" s="200">
        <v>70</v>
      </c>
      <c r="B142" s="204" t="s">
        <v>319</v>
      </c>
      <c r="C142" s="200" t="s">
        <v>217</v>
      </c>
      <c r="D142" s="200">
        <v>7</v>
      </c>
      <c r="E142" s="200">
        <v>0</v>
      </c>
      <c r="F142" s="200">
        <v>0</v>
      </c>
      <c r="G142" s="200">
        <v>7</v>
      </c>
      <c r="H142" s="200"/>
      <c r="I142" s="200">
        <v>7</v>
      </c>
      <c r="J142" s="23"/>
    </row>
    <row r="143" spans="1:10" x14ac:dyDescent="0.25">
      <c r="A143" s="261" t="s">
        <v>507</v>
      </c>
      <c r="B143" s="274"/>
      <c r="C143" s="274"/>
      <c r="D143" s="274"/>
      <c r="E143" s="274"/>
      <c r="F143" s="274"/>
      <c r="G143" s="274"/>
      <c r="H143" s="274"/>
      <c r="I143" s="274"/>
      <c r="J143" s="274"/>
    </row>
    <row r="144" spans="1:10" ht="16.5" customHeight="1" x14ac:dyDescent="0.25">
      <c r="A144" s="258" t="s">
        <v>372</v>
      </c>
      <c r="B144" s="258"/>
      <c r="C144" s="258"/>
      <c r="D144" s="258"/>
      <c r="E144" s="292"/>
      <c r="F144" s="292"/>
      <c r="G144" s="292"/>
      <c r="H144" s="292"/>
      <c r="I144" s="292"/>
      <c r="J144" s="292"/>
    </row>
    <row r="145" spans="1:11" ht="18.75" x14ac:dyDescent="0.25">
      <c r="A145" s="260" t="s">
        <v>246</v>
      </c>
      <c r="B145" s="260"/>
      <c r="C145" s="260"/>
      <c r="D145" s="260"/>
      <c r="E145" s="260"/>
      <c r="F145" s="260"/>
      <c r="G145" s="260"/>
      <c r="H145" s="260"/>
      <c r="I145" s="260"/>
      <c r="J145" s="260"/>
    </row>
    <row r="146" spans="1:11" ht="24" customHeight="1" x14ac:dyDescent="0.25">
      <c r="A146" s="262" t="s">
        <v>166</v>
      </c>
      <c r="B146" s="262"/>
      <c r="C146" s="262"/>
      <c r="D146" s="262"/>
      <c r="E146" s="262"/>
      <c r="F146" s="262"/>
      <c r="G146" s="262"/>
      <c r="H146" s="262"/>
      <c r="I146" s="262"/>
      <c r="J146" s="262"/>
    </row>
    <row r="147" spans="1:11" ht="390" x14ac:dyDescent="0.25">
      <c r="A147" s="200">
        <v>71</v>
      </c>
      <c r="B147" s="207" t="s">
        <v>247</v>
      </c>
      <c r="C147" s="200" t="s">
        <v>217</v>
      </c>
      <c r="D147" s="200">
        <v>360</v>
      </c>
      <c r="E147" s="200">
        <v>0</v>
      </c>
      <c r="F147" s="200">
        <v>157</v>
      </c>
      <c r="G147" s="200">
        <v>0</v>
      </c>
      <c r="H147" s="200"/>
      <c r="I147" s="200">
        <v>0</v>
      </c>
      <c r="J147" s="200"/>
    </row>
    <row r="148" spans="1:11" x14ac:dyDescent="0.25">
      <c r="A148" s="262" t="s">
        <v>525</v>
      </c>
      <c r="B148" s="262"/>
      <c r="C148" s="262"/>
      <c r="D148" s="262"/>
      <c r="E148" s="262"/>
      <c r="F148" s="262"/>
      <c r="G148" s="262"/>
      <c r="H148" s="262"/>
      <c r="I148" s="262"/>
      <c r="J148" s="262"/>
    </row>
    <row r="149" spans="1:11" ht="78.75" x14ac:dyDescent="0.25">
      <c r="A149" s="200">
        <v>72</v>
      </c>
      <c r="B149" s="206" t="s">
        <v>248</v>
      </c>
      <c r="C149" s="200" t="s">
        <v>165</v>
      </c>
      <c r="D149" s="200">
        <v>2</v>
      </c>
      <c r="E149" s="200">
        <v>0</v>
      </c>
      <c r="F149" s="200">
        <v>2</v>
      </c>
      <c r="G149" s="200">
        <v>0</v>
      </c>
      <c r="H149" s="200"/>
      <c r="I149" s="200">
        <v>0</v>
      </c>
      <c r="J149" s="200"/>
    </row>
    <row r="150" spans="1:11" ht="33" customHeight="1" x14ac:dyDescent="0.25">
      <c r="A150" s="261" t="s">
        <v>503</v>
      </c>
      <c r="B150" s="261"/>
      <c r="C150" s="261"/>
      <c r="D150" s="261"/>
      <c r="E150" s="261"/>
      <c r="F150" s="261"/>
      <c r="G150" s="261"/>
      <c r="H150" s="261"/>
      <c r="I150" s="261"/>
      <c r="J150" s="261"/>
    </row>
    <row r="151" spans="1:11" ht="184.5" customHeight="1" x14ac:dyDescent="0.25">
      <c r="A151" s="200">
        <v>73</v>
      </c>
      <c r="B151" s="28" t="s">
        <v>249</v>
      </c>
      <c r="C151" s="200" t="s">
        <v>162</v>
      </c>
      <c r="D151" s="200">
        <v>46</v>
      </c>
      <c r="E151" s="200">
        <v>0</v>
      </c>
      <c r="F151" s="200">
        <v>1</v>
      </c>
      <c r="G151" s="200">
        <v>0</v>
      </c>
      <c r="H151" s="200"/>
      <c r="I151" s="200">
        <v>0</v>
      </c>
      <c r="J151" s="200"/>
    </row>
    <row r="152" spans="1:11" ht="357.75" customHeight="1" x14ac:dyDescent="0.25">
      <c r="A152" s="205">
        <v>74</v>
      </c>
      <c r="B152" s="23" t="s">
        <v>500</v>
      </c>
      <c r="C152" s="200" t="s">
        <v>162</v>
      </c>
      <c r="D152" s="200">
        <v>0</v>
      </c>
      <c r="E152" s="200">
        <v>0</v>
      </c>
      <c r="F152" s="200">
        <v>1</v>
      </c>
      <c r="G152" s="200">
        <v>0</v>
      </c>
      <c r="H152" s="200"/>
      <c r="I152" s="200">
        <v>0</v>
      </c>
      <c r="J152" s="25"/>
    </row>
    <row r="153" spans="1:11" x14ac:dyDescent="0.25">
      <c r="A153" s="262" t="s">
        <v>250</v>
      </c>
      <c r="B153" s="262"/>
      <c r="C153" s="262"/>
      <c r="D153" s="262"/>
      <c r="E153" s="262"/>
      <c r="F153" s="262"/>
      <c r="G153" s="262"/>
      <c r="H153" s="262"/>
      <c r="I153" s="262"/>
      <c r="J153" s="262"/>
    </row>
    <row r="154" spans="1:11" ht="128.25" customHeight="1" x14ac:dyDescent="0.25">
      <c r="A154" s="200">
        <v>75</v>
      </c>
      <c r="B154" s="28" t="s">
        <v>251</v>
      </c>
      <c r="C154" s="200" t="s">
        <v>162</v>
      </c>
      <c r="D154" s="200">
        <v>0</v>
      </c>
      <c r="E154" s="200">
        <v>0</v>
      </c>
      <c r="F154" s="200">
        <v>0</v>
      </c>
      <c r="G154" s="200">
        <v>0</v>
      </c>
      <c r="H154" s="200"/>
      <c r="I154" s="200">
        <v>0</v>
      </c>
      <c r="J154" s="200"/>
    </row>
    <row r="155" spans="1:11" ht="31.5" customHeight="1" x14ac:dyDescent="0.25">
      <c r="A155" s="261" t="s">
        <v>504</v>
      </c>
      <c r="B155" s="261"/>
      <c r="C155" s="261"/>
      <c r="D155" s="261"/>
      <c r="E155" s="261"/>
      <c r="F155" s="261"/>
      <c r="G155" s="261"/>
      <c r="H155" s="261"/>
      <c r="I155" s="261"/>
      <c r="J155" s="261"/>
    </row>
    <row r="156" spans="1:11" ht="236.25" x14ac:dyDescent="0.25">
      <c r="A156" s="200">
        <v>76</v>
      </c>
      <c r="B156" s="28" t="s">
        <v>252</v>
      </c>
      <c r="C156" s="200" t="s">
        <v>162</v>
      </c>
      <c r="D156" s="200">
        <v>0</v>
      </c>
      <c r="E156" s="200">
        <v>0</v>
      </c>
      <c r="F156" s="200">
        <v>0</v>
      </c>
      <c r="G156" s="200">
        <v>0</v>
      </c>
      <c r="H156" s="200"/>
      <c r="I156" s="200">
        <v>0</v>
      </c>
      <c r="J156" s="200"/>
    </row>
    <row r="157" spans="1:11" ht="210" customHeight="1" x14ac:dyDescent="0.25">
      <c r="A157" s="200">
        <v>77</v>
      </c>
      <c r="B157" s="206" t="s">
        <v>253</v>
      </c>
      <c r="C157" s="200" t="s">
        <v>162</v>
      </c>
      <c r="D157" s="200">
        <v>0</v>
      </c>
      <c r="E157" s="200">
        <v>0</v>
      </c>
      <c r="F157" s="200">
        <v>0</v>
      </c>
      <c r="G157" s="200">
        <v>0</v>
      </c>
      <c r="H157" s="200"/>
      <c r="I157" s="200">
        <v>0</v>
      </c>
      <c r="J157" s="200"/>
    </row>
    <row r="158" spans="1:11" ht="153.75" customHeight="1" x14ac:dyDescent="0.25">
      <c r="A158" s="205">
        <v>78</v>
      </c>
      <c r="B158" s="23" t="s">
        <v>501</v>
      </c>
      <c r="C158" s="200" t="s">
        <v>162</v>
      </c>
      <c r="D158" s="200">
        <v>0</v>
      </c>
      <c r="E158" s="200">
        <v>0</v>
      </c>
      <c r="F158" s="200">
        <v>0</v>
      </c>
      <c r="G158" s="200">
        <v>0</v>
      </c>
      <c r="H158" s="200"/>
      <c r="I158" s="200">
        <v>0</v>
      </c>
      <c r="J158" s="200"/>
    </row>
    <row r="159" spans="1:11" x14ac:dyDescent="0.25">
      <c r="A159" s="261" t="s">
        <v>505</v>
      </c>
      <c r="B159" s="261"/>
      <c r="C159" s="261"/>
      <c r="D159" s="261"/>
      <c r="E159" s="261"/>
      <c r="F159" s="261"/>
      <c r="G159" s="261"/>
      <c r="H159" s="261"/>
      <c r="I159" s="261"/>
      <c r="J159" s="261"/>
    </row>
    <row r="160" spans="1:11" ht="186" customHeight="1" x14ac:dyDescent="0.25">
      <c r="A160" s="200">
        <v>79</v>
      </c>
      <c r="B160" s="28" t="s">
        <v>168</v>
      </c>
      <c r="C160" s="200" t="s">
        <v>161</v>
      </c>
      <c r="D160" s="200">
        <v>0</v>
      </c>
      <c r="E160" s="200">
        <v>0</v>
      </c>
      <c r="F160" s="200">
        <v>0</v>
      </c>
      <c r="G160" s="200">
        <v>0</v>
      </c>
      <c r="H160" s="200"/>
      <c r="I160" s="200">
        <v>0</v>
      </c>
      <c r="J160" s="200"/>
      <c r="K160" s="19"/>
    </row>
    <row r="161" spans="1:10" ht="36.75" customHeight="1" x14ac:dyDescent="0.25">
      <c r="A161" s="266" t="s">
        <v>209</v>
      </c>
      <c r="B161" s="267"/>
      <c r="C161" s="267"/>
      <c r="D161" s="267"/>
      <c r="E161" s="267"/>
      <c r="F161" s="267"/>
      <c r="G161" s="267"/>
      <c r="H161" s="267"/>
      <c r="I161" s="267"/>
      <c r="J161" s="268"/>
    </row>
    <row r="162" spans="1:10" ht="15.75" customHeight="1" x14ac:dyDescent="0.25">
      <c r="A162" s="269" t="s">
        <v>372</v>
      </c>
      <c r="B162" s="270"/>
      <c r="C162" s="270"/>
      <c r="D162" s="271"/>
      <c r="E162" s="293"/>
      <c r="F162" s="294"/>
      <c r="G162" s="294"/>
      <c r="H162" s="294"/>
      <c r="I162" s="294"/>
      <c r="J162" s="295"/>
    </row>
    <row r="163" spans="1:10" ht="44.25" customHeight="1" x14ac:dyDescent="0.25">
      <c r="A163" s="260" t="s">
        <v>407</v>
      </c>
      <c r="B163" s="260"/>
      <c r="C163" s="260"/>
      <c r="D163" s="260"/>
      <c r="E163" s="260"/>
      <c r="F163" s="260"/>
      <c r="G163" s="260"/>
      <c r="H163" s="260"/>
      <c r="I163" s="260"/>
      <c r="J163" s="260"/>
    </row>
    <row r="164" spans="1:10" ht="15.75" customHeight="1" x14ac:dyDescent="0.25">
      <c r="A164" s="261" t="s">
        <v>406</v>
      </c>
      <c r="B164" s="261"/>
      <c r="C164" s="261"/>
      <c r="D164" s="261"/>
      <c r="E164" s="261"/>
      <c r="F164" s="261"/>
      <c r="G164" s="261"/>
      <c r="H164" s="261"/>
      <c r="I164" s="261"/>
      <c r="J164" s="261"/>
    </row>
    <row r="165" spans="1:10" ht="85.5" customHeight="1" x14ac:dyDescent="0.25">
      <c r="A165" s="200">
        <v>80</v>
      </c>
      <c r="B165" s="208" t="s">
        <v>414</v>
      </c>
      <c r="C165" s="200" t="s">
        <v>165</v>
      </c>
      <c r="D165" s="200" t="s">
        <v>405</v>
      </c>
      <c r="E165" s="200">
        <v>0</v>
      </c>
      <c r="F165" s="200">
        <v>1</v>
      </c>
      <c r="G165" s="200">
        <v>0</v>
      </c>
      <c r="H165" s="200"/>
      <c r="I165" s="200">
        <v>0</v>
      </c>
      <c r="J165" s="200"/>
    </row>
    <row r="166" spans="1:10" ht="53.25" customHeight="1" x14ac:dyDescent="0.25">
      <c r="A166" s="200">
        <v>81</v>
      </c>
      <c r="B166" s="208" t="s">
        <v>415</v>
      </c>
      <c r="C166" s="200" t="s">
        <v>165</v>
      </c>
      <c r="D166" s="200" t="s">
        <v>405</v>
      </c>
      <c r="E166" s="200">
        <v>0</v>
      </c>
      <c r="F166" s="200">
        <v>0</v>
      </c>
      <c r="G166" s="200">
        <v>1</v>
      </c>
      <c r="H166" s="200"/>
      <c r="I166" s="200">
        <v>0</v>
      </c>
      <c r="J166" s="200"/>
    </row>
    <row r="167" spans="1:10" ht="21" customHeight="1" x14ac:dyDescent="0.25">
      <c r="A167" s="261" t="s">
        <v>416</v>
      </c>
      <c r="B167" s="261"/>
      <c r="C167" s="261"/>
      <c r="D167" s="261"/>
      <c r="E167" s="261"/>
      <c r="F167" s="261"/>
      <c r="G167" s="261"/>
      <c r="H167" s="261"/>
      <c r="I167" s="261"/>
      <c r="J167" s="261"/>
    </row>
    <row r="168" spans="1:10" ht="69.75" customHeight="1" x14ac:dyDescent="0.25">
      <c r="A168" s="200">
        <v>82</v>
      </c>
      <c r="B168" s="208" t="s">
        <v>417</v>
      </c>
      <c r="C168" s="200" t="s">
        <v>165</v>
      </c>
      <c r="D168" s="200" t="s">
        <v>405</v>
      </c>
      <c r="E168" s="200">
        <v>0</v>
      </c>
      <c r="F168" s="200">
        <v>0</v>
      </c>
      <c r="G168" s="200">
        <v>0</v>
      </c>
      <c r="H168" s="200"/>
      <c r="I168" s="200">
        <v>0</v>
      </c>
      <c r="J168" s="200"/>
    </row>
    <row r="169" spans="1:10" ht="102" customHeight="1" x14ac:dyDescent="0.25">
      <c r="A169" s="200">
        <v>83</v>
      </c>
      <c r="B169" s="208" t="s">
        <v>418</v>
      </c>
      <c r="C169" s="200" t="s">
        <v>165</v>
      </c>
      <c r="D169" s="200" t="s">
        <v>405</v>
      </c>
      <c r="E169" s="200">
        <v>0</v>
      </c>
      <c r="F169" s="200">
        <v>0</v>
      </c>
      <c r="G169" s="200">
        <v>0</v>
      </c>
      <c r="H169" s="200"/>
      <c r="I169" s="200">
        <v>0</v>
      </c>
      <c r="J169" s="200"/>
    </row>
    <row r="170" spans="1:10" ht="15.75" customHeight="1" x14ac:dyDescent="0.25">
      <c r="A170" s="261" t="s">
        <v>419</v>
      </c>
      <c r="B170" s="261"/>
      <c r="C170" s="261"/>
      <c r="D170" s="261"/>
      <c r="E170" s="261"/>
      <c r="F170" s="261"/>
      <c r="G170" s="261"/>
      <c r="H170" s="261"/>
      <c r="I170" s="261"/>
      <c r="J170" s="261"/>
    </row>
    <row r="171" spans="1:10" ht="78.75" x14ac:dyDescent="0.25">
      <c r="A171" s="200">
        <v>84</v>
      </c>
      <c r="B171" s="29" t="s">
        <v>420</v>
      </c>
      <c r="C171" s="200" t="s">
        <v>165</v>
      </c>
      <c r="D171" s="200" t="s">
        <v>405</v>
      </c>
      <c r="E171" s="200">
        <v>0</v>
      </c>
      <c r="F171" s="200">
        <v>0</v>
      </c>
      <c r="G171" s="200">
        <v>0</v>
      </c>
      <c r="H171" s="200"/>
      <c r="I171" s="200">
        <v>0</v>
      </c>
      <c r="J171" s="200"/>
    </row>
    <row r="172" spans="1:10" ht="99.75" customHeight="1" x14ac:dyDescent="0.25">
      <c r="A172" s="200">
        <v>85</v>
      </c>
      <c r="B172" s="209" t="s">
        <v>421</v>
      </c>
      <c r="C172" s="200" t="s">
        <v>165</v>
      </c>
      <c r="D172" s="200" t="s">
        <v>405</v>
      </c>
      <c r="E172" s="200">
        <v>0</v>
      </c>
      <c r="F172" s="200">
        <v>0</v>
      </c>
      <c r="G172" s="200">
        <v>0</v>
      </c>
      <c r="H172" s="200"/>
      <c r="I172" s="200">
        <v>0</v>
      </c>
      <c r="J172" s="200"/>
    </row>
    <row r="173" spans="1:10" ht="63" x14ac:dyDescent="0.25">
      <c r="A173" s="200">
        <v>86</v>
      </c>
      <c r="B173" s="209" t="s">
        <v>422</v>
      </c>
      <c r="C173" s="200" t="s">
        <v>165</v>
      </c>
      <c r="D173" s="200" t="s">
        <v>405</v>
      </c>
      <c r="E173" s="200">
        <v>0</v>
      </c>
      <c r="F173" s="200">
        <v>0</v>
      </c>
      <c r="G173" s="200">
        <v>0</v>
      </c>
      <c r="H173" s="200"/>
      <c r="I173" s="200">
        <v>0</v>
      </c>
      <c r="J173" s="200"/>
    </row>
    <row r="174" spans="1:10" ht="126" x14ac:dyDescent="0.25">
      <c r="A174" s="205">
        <v>87</v>
      </c>
      <c r="B174" s="209" t="s">
        <v>423</v>
      </c>
      <c r="C174" s="200" t="s">
        <v>165</v>
      </c>
      <c r="D174" s="200" t="s">
        <v>405</v>
      </c>
      <c r="E174" s="200">
        <v>0</v>
      </c>
      <c r="F174" s="200">
        <v>0</v>
      </c>
      <c r="G174" s="200">
        <v>0</v>
      </c>
      <c r="H174" s="200"/>
      <c r="I174" s="200">
        <v>0</v>
      </c>
      <c r="J174" s="200"/>
    </row>
    <row r="175" spans="1:10" ht="110.25" x14ac:dyDescent="0.25">
      <c r="A175" s="205">
        <v>88</v>
      </c>
      <c r="B175" s="209" t="s">
        <v>424</v>
      </c>
      <c r="C175" s="200" t="s">
        <v>165</v>
      </c>
      <c r="D175" s="200" t="s">
        <v>405</v>
      </c>
      <c r="E175" s="200">
        <v>0</v>
      </c>
      <c r="F175" s="200">
        <v>0</v>
      </c>
      <c r="G175" s="200">
        <v>0</v>
      </c>
      <c r="H175" s="200"/>
      <c r="I175" s="200">
        <v>0</v>
      </c>
      <c r="J175" s="200"/>
    </row>
    <row r="176" spans="1:10" ht="15.75" customHeight="1" x14ac:dyDescent="0.25">
      <c r="A176" s="261" t="s">
        <v>425</v>
      </c>
      <c r="B176" s="261"/>
      <c r="C176" s="261"/>
      <c r="D176" s="261"/>
      <c r="E176" s="261"/>
      <c r="F176" s="261"/>
      <c r="G176" s="261"/>
      <c r="H176" s="261"/>
      <c r="I176" s="261"/>
      <c r="J176" s="261"/>
    </row>
    <row r="177" spans="1:10" ht="111.75" customHeight="1" x14ac:dyDescent="0.25">
      <c r="A177" s="200">
        <v>89</v>
      </c>
      <c r="B177" s="209" t="s">
        <v>426</v>
      </c>
      <c r="C177" s="200" t="s">
        <v>165</v>
      </c>
      <c r="D177" s="200" t="s">
        <v>405</v>
      </c>
      <c r="E177" s="200">
        <v>0</v>
      </c>
      <c r="F177" s="200">
        <v>0</v>
      </c>
      <c r="G177" s="200">
        <v>0</v>
      </c>
      <c r="H177" s="200"/>
      <c r="I177" s="200">
        <v>0</v>
      </c>
      <c r="J177" s="200"/>
    </row>
    <row r="178" spans="1:10" ht="67.5" customHeight="1" x14ac:dyDescent="0.25">
      <c r="A178" s="200">
        <v>90</v>
      </c>
      <c r="B178" s="209" t="s">
        <v>427</v>
      </c>
      <c r="C178" s="200" t="s">
        <v>165</v>
      </c>
      <c r="D178" s="200" t="s">
        <v>405</v>
      </c>
      <c r="E178" s="200">
        <v>0</v>
      </c>
      <c r="F178" s="200">
        <v>0</v>
      </c>
      <c r="G178" s="200">
        <v>0</v>
      </c>
      <c r="H178" s="200"/>
      <c r="I178" s="200">
        <v>0</v>
      </c>
      <c r="J178" s="200"/>
    </row>
    <row r="179" spans="1:10" ht="100.5" customHeight="1" x14ac:dyDescent="0.25">
      <c r="A179" s="205">
        <v>91</v>
      </c>
      <c r="B179" s="209" t="s">
        <v>428</v>
      </c>
      <c r="C179" s="200" t="s">
        <v>165</v>
      </c>
      <c r="D179" s="200" t="s">
        <v>405</v>
      </c>
      <c r="E179" s="200">
        <v>0</v>
      </c>
      <c r="F179" s="200">
        <v>0</v>
      </c>
      <c r="G179" s="200">
        <v>0</v>
      </c>
      <c r="H179" s="200"/>
      <c r="I179" s="200">
        <v>0</v>
      </c>
      <c r="J179" s="200"/>
    </row>
    <row r="180" spans="1:10" ht="136.5" customHeight="1" x14ac:dyDescent="0.25">
      <c r="A180" s="200">
        <v>92</v>
      </c>
      <c r="B180" s="209" t="s">
        <v>429</v>
      </c>
      <c r="C180" s="200" t="s">
        <v>165</v>
      </c>
      <c r="D180" s="200" t="s">
        <v>405</v>
      </c>
      <c r="E180" s="200">
        <v>0</v>
      </c>
      <c r="F180" s="200">
        <v>115</v>
      </c>
      <c r="G180" s="200">
        <v>0</v>
      </c>
      <c r="H180" s="200"/>
      <c r="I180" s="200">
        <v>0</v>
      </c>
      <c r="J180" s="200"/>
    </row>
    <row r="181" spans="1:10" ht="84.75" customHeight="1" x14ac:dyDescent="0.25">
      <c r="A181" s="200">
        <v>93</v>
      </c>
      <c r="B181" s="209" t="s">
        <v>430</v>
      </c>
      <c r="C181" s="200" t="s">
        <v>165</v>
      </c>
      <c r="D181" s="200" t="s">
        <v>405</v>
      </c>
      <c r="E181" s="200">
        <v>0</v>
      </c>
      <c r="F181" s="200">
        <v>0</v>
      </c>
      <c r="G181" s="200">
        <v>0</v>
      </c>
      <c r="H181" s="200"/>
      <c r="I181" s="200">
        <v>0</v>
      </c>
      <c r="J181" s="200"/>
    </row>
    <row r="182" spans="1:10" ht="17.25" customHeight="1" x14ac:dyDescent="0.25">
      <c r="A182" s="261" t="s">
        <v>431</v>
      </c>
      <c r="B182" s="261"/>
      <c r="C182" s="261"/>
      <c r="D182" s="261"/>
      <c r="E182" s="261"/>
      <c r="F182" s="261"/>
      <c r="G182" s="261"/>
      <c r="H182" s="261"/>
      <c r="I182" s="261"/>
      <c r="J182" s="261"/>
    </row>
    <row r="183" spans="1:10" ht="15.75" customHeight="1" x14ac:dyDescent="0.25">
      <c r="A183" s="258" t="s">
        <v>372</v>
      </c>
      <c r="B183" s="258"/>
      <c r="C183" s="258"/>
      <c r="D183" s="258"/>
      <c r="E183" s="258"/>
      <c r="F183" s="258"/>
      <c r="G183" s="258"/>
      <c r="H183" s="258"/>
      <c r="I183" s="258"/>
      <c r="J183" s="258"/>
    </row>
    <row r="184" spans="1:10" ht="20.25" customHeight="1" x14ac:dyDescent="0.25">
      <c r="A184" s="261" t="s">
        <v>432</v>
      </c>
      <c r="B184" s="261"/>
      <c r="C184" s="261"/>
      <c r="D184" s="261"/>
      <c r="E184" s="261"/>
      <c r="F184" s="261"/>
      <c r="G184" s="261"/>
      <c r="H184" s="261"/>
      <c r="I184" s="261"/>
      <c r="J184" s="261"/>
    </row>
    <row r="185" spans="1:10" ht="96.75" customHeight="1" x14ac:dyDescent="0.25">
      <c r="A185" s="200">
        <v>94</v>
      </c>
      <c r="B185" s="209" t="s">
        <v>433</v>
      </c>
      <c r="C185" s="200" t="s">
        <v>161</v>
      </c>
      <c r="D185" s="202" t="s">
        <v>405</v>
      </c>
      <c r="E185" s="200">
        <v>0</v>
      </c>
      <c r="F185" s="200">
        <v>0</v>
      </c>
      <c r="G185" s="200">
        <v>0</v>
      </c>
      <c r="H185" s="201"/>
      <c r="I185" s="200">
        <v>0</v>
      </c>
      <c r="J185" s="201"/>
    </row>
    <row r="186" spans="1:10" ht="84.75" customHeight="1" x14ac:dyDescent="0.25">
      <c r="A186" s="200">
        <v>95</v>
      </c>
      <c r="B186" s="209" t="s">
        <v>434</v>
      </c>
      <c r="C186" s="200" t="s">
        <v>400</v>
      </c>
      <c r="D186" s="210">
        <v>33000</v>
      </c>
      <c r="E186" s="200">
        <v>0</v>
      </c>
      <c r="F186" s="200">
        <v>0</v>
      </c>
      <c r="G186" s="200">
        <v>0</v>
      </c>
      <c r="H186" s="200"/>
      <c r="I186" s="200">
        <v>0</v>
      </c>
      <c r="J186" s="200"/>
    </row>
    <row r="187" spans="1:10" ht="81" customHeight="1" x14ac:dyDescent="0.25">
      <c r="A187" s="200">
        <v>96</v>
      </c>
      <c r="B187" s="209" t="s">
        <v>435</v>
      </c>
      <c r="C187" s="200" t="s">
        <v>400</v>
      </c>
      <c r="D187" s="210">
        <v>87200</v>
      </c>
      <c r="E187" s="200">
        <v>0</v>
      </c>
      <c r="F187" s="200">
        <v>0</v>
      </c>
      <c r="G187" s="200">
        <v>0</v>
      </c>
      <c r="H187" s="200"/>
      <c r="I187" s="200">
        <v>0</v>
      </c>
      <c r="J187" s="200"/>
    </row>
    <row r="188" spans="1:10" ht="54" customHeight="1" x14ac:dyDescent="0.25">
      <c r="A188" s="200">
        <v>97</v>
      </c>
      <c r="B188" s="209" t="s">
        <v>436</v>
      </c>
      <c r="C188" s="200" t="s">
        <v>165</v>
      </c>
      <c r="D188" s="200">
        <v>0</v>
      </c>
      <c r="E188" s="200">
        <v>0</v>
      </c>
      <c r="F188" s="200">
        <v>0</v>
      </c>
      <c r="G188" s="200">
        <v>0</v>
      </c>
      <c r="H188" s="200"/>
      <c r="I188" s="200">
        <v>0</v>
      </c>
      <c r="J188" s="200"/>
    </row>
    <row r="189" spans="1:10" ht="28.5" customHeight="1" x14ac:dyDescent="0.25">
      <c r="A189" s="260" t="s">
        <v>437</v>
      </c>
      <c r="B189" s="260"/>
      <c r="C189" s="260"/>
      <c r="D189" s="260"/>
      <c r="E189" s="260"/>
      <c r="F189" s="260"/>
      <c r="G189" s="260"/>
      <c r="H189" s="260"/>
      <c r="I189" s="260"/>
      <c r="J189" s="260"/>
    </row>
    <row r="190" spans="1:10" ht="18.75" customHeight="1" x14ac:dyDescent="0.25">
      <c r="A190" s="262" t="s">
        <v>402</v>
      </c>
      <c r="B190" s="262"/>
      <c r="C190" s="262"/>
      <c r="D190" s="262"/>
      <c r="E190" s="262"/>
      <c r="F190" s="262"/>
      <c r="G190" s="262"/>
      <c r="H190" s="262"/>
      <c r="I190" s="262"/>
      <c r="J190" s="262"/>
    </row>
    <row r="191" spans="1:10" ht="126" x14ac:dyDescent="0.25">
      <c r="A191" s="200">
        <v>98</v>
      </c>
      <c r="B191" s="23" t="s">
        <v>404</v>
      </c>
      <c r="C191" s="200" t="s">
        <v>160</v>
      </c>
      <c r="D191" s="200">
        <v>115.6</v>
      </c>
      <c r="E191" s="200">
        <v>107.2</v>
      </c>
      <c r="F191" s="200">
        <v>107.2</v>
      </c>
      <c r="G191" s="200">
        <v>107.2</v>
      </c>
      <c r="H191" s="200"/>
      <c r="I191" s="200">
        <v>107.2</v>
      </c>
      <c r="J191" s="200"/>
    </row>
    <row r="192" spans="1:10" ht="34.5" customHeight="1" x14ac:dyDescent="0.25">
      <c r="A192" s="200">
        <v>99</v>
      </c>
      <c r="B192" s="23" t="s">
        <v>398</v>
      </c>
      <c r="C192" s="200" t="s">
        <v>165</v>
      </c>
      <c r="D192" s="200">
        <v>7098</v>
      </c>
      <c r="E192" s="200">
        <v>200</v>
      </c>
      <c r="F192" s="200">
        <v>453</v>
      </c>
      <c r="G192" s="200">
        <v>230</v>
      </c>
      <c r="H192" s="200"/>
      <c r="I192" s="200">
        <v>2000</v>
      </c>
      <c r="J192" s="199"/>
    </row>
    <row r="193" spans="1:10" ht="94.5" x14ac:dyDescent="0.25">
      <c r="A193" s="205">
        <v>100</v>
      </c>
      <c r="B193" s="23" t="s">
        <v>399</v>
      </c>
      <c r="C193" s="200" t="s">
        <v>400</v>
      </c>
      <c r="D193" s="200">
        <v>106.9</v>
      </c>
      <c r="E193" s="200">
        <v>105.9</v>
      </c>
      <c r="F193" s="200">
        <v>17.3</v>
      </c>
      <c r="G193" s="200">
        <v>105.9</v>
      </c>
      <c r="H193" s="200"/>
      <c r="I193" s="200">
        <v>105.9</v>
      </c>
      <c r="J193" s="200"/>
    </row>
    <row r="194" spans="1:10" ht="15.75" customHeight="1" x14ac:dyDescent="0.25">
      <c r="A194" s="262" t="s">
        <v>401</v>
      </c>
      <c r="B194" s="262"/>
      <c r="C194" s="262"/>
      <c r="D194" s="262"/>
      <c r="E194" s="262"/>
      <c r="F194" s="262"/>
      <c r="G194" s="262"/>
      <c r="H194" s="262"/>
      <c r="I194" s="262"/>
      <c r="J194" s="262"/>
    </row>
    <row r="195" spans="1:10" ht="82.5" customHeight="1" x14ac:dyDescent="0.25">
      <c r="A195" s="200">
        <v>101</v>
      </c>
      <c r="B195" s="204" t="s">
        <v>403</v>
      </c>
      <c r="C195" s="200" t="s">
        <v>160</v>
      </c>
      <c r="D195" s="200" t="s">
        <v>405</v>
      </c>
      <c r="E195" s="200" t="s">
        <v>405</v>
      </c>
      <c r="F195" s="200">
        <v>8.6999999999999993</v>
      </c>
      <c r="G195" s="200" t="s">
        <v>405</v>
      </c>
      <c r="H195" s="200"/>
      <c r="I195" s="200" t="s">
        <v>405</v>
      </c>
      <c r="J195" s="200"/>
    </row>
    <row r="196" spans="1:10" ht="85.5" customHeight="1" x14ac:dyDescent="0.25">
      <c r="A196" s="200">
        <v>102</v>
      </c>
      <c r="B196" s="204" t="s">
        <v>438</v>
      </c>
      <c r="C196" s="200" t="s">
        <v>160</v>
      </c>
      <c r="D196" s="200" t="s">
        <v>405</v>
      </c>
      <c r="E196" s="200" t="s">
        <v>405</v>
      </c>
      <c r="F196" s="40">
        <v>1</v>
      </c>
      <c r="G196" s="200" t="s">
        <v>405</v>
      </c>
      <c r="H196" s="200"/>
      <c r="I196" s="200" t="s">
        <v>405</v>
      </c>
      <c r="J196" s="200"/>
    </row>
    <row r="197" spans="1:10" ht="63.75" customHeight="1" x14ac:dyDescent="0.25">
      <c r="A197" s="200">
        <v>103</v>
      </c>
      <c r="B197" s="204" t="s">
        <v>439</v>
      </c>
      <c r="C197" s="200" t="s">
        <v>160</v>
      </c>
      <c r="D197" s="200" t="s">
        <v>405</v>
      </c>
      <c r="E197" s="200" t="s">
        <v>405</v>
      </c>
      <c r="F197" s="200">
        <v>6.5</v>
      </c>
      <c r="G197" s="200" t="s">
        <v>405</v>
      </c>
      <c r="H197" s="211"/>
      <c r="I197" s="200" t="s">
        <v>405</v>
      </c>
      <c r="J197" s="211"/>
    </row>
    <row r="198" spans="1:10" ht="84.75" customHeight="1" x14ac:dyDescent="0.25">
      <c r="A198" s="205">
        <v>104</v>
      </c>
      <c r="B198" s="204" t="s">
        <v>440</v>
      </c>
      <c r="C198" s="200" t="s">
        <v>160</v>
      </c>
      <c r="D198" s="200" t="s">
        <v>405</v>
      </c>
      <c r="E198" s="200" t="s">
        <v>405</v>
      </c>
      <c r="F198" s="200">
        <v>30.1</v>
      </c>
      <c r="G198" s="200" t="s">
        <v>405</v>
      </c>
      <c r="H198" s="211"/>
      <c r="I198" s="200" t="s">
        <v>405</v>
      </c>
      <c r="J198" s="211"/>
    </row>
    <row r="199" spans="1:10" ht="126.75" customHeight="1" x14ac:dyDescent="0.25">
      <c r="A199" s="205">
        <v>105</v>
      </c>
      <c r="B199" s="204" t="s">
        <v>441</v>
      </c>
      <c r="C199" s="200" t="s">
        <v>160</v>
      </c>
      <c r="D199" s="200" t="s">
        <v>405</v>
      </c>
      <c r="E199" s="200" t="s">
        <v>405</v>
      </c>
      <c r="F199" s="200">
        <v>2.8</v>
      </c>
      <c r="G199" s="200" t="s">
        <v>405</v>
      </c>
      <c r="H199" s="211"/>
      <c r="I199" s="200" t="s">
        <v>405</v>
      </c>
      <c r="J199" s="211"/>
    </row>
    <row r="200" spans="1:10" ht="129" customHeight="1" x14ac:dyDescent="0.25">
      <c r="A200" s="200">
        <v>106</v>
      </c>
      <c r="B200" s="204" t="s">
        <v>442</v>
      </c>
      <c r="C200" s="200" t="s">
        <v>160</v>
      </c>
      <c r="D200" s="200" t="s">
        <v>405</v>
      </c>
      <c r="E200" s="200" t="s">
        <v>405</v>
      </c>
      <c r="F200" s="200">
        <v>20.5</v>
      </c>
      <c r="G200" s="200" t="s">
        <v>405</v>
      </c>
      <c r="H200" s="211"/>
      <c r="I200" s="200" t="s">
        <v>405</v>
      </c>
      <c r="J200" s="211"/>
    </row>
    <row r="201" spans="1:10" ht="143.25" customHeight="1" x14ac:dyDescent="0.25">
      <c r="A201" s="200">
        <v>107</v>
      </c>
      <c r="B201" s="204" t="s">
        <v>443</v>
      </c>
      <c r="C201" s="200" t="s">
        <v>160</v>
      </c>
      <c r="D201" s="200" t="s">
        <v>405</v>
      </c>
      <c r="E201" s="200" t="s">
        <v>405</v>
      </c>
      <c r="F201" s="200">
        <v>89</v>
      </c>
      <c r="G201" s="200" t="s">
        <v>405</v>
      </c>
      <c r="H201" s="199"/>
      <c r="I201" s="200" t="s">
        <v>405</v>
      </c>
      <c r="J201" s="199"/>
    </row>
    <row r="202" spans="1:10" ht="141.75" x14ac:dyDescent="0.25">
      <c r="A202" s="200">
        <v>108</v>
      </c>
      <c r="B202" s="204" t="s">
        <v>444</v>
      </c>
      <c r="C202" s="200" t="s">
        <v>160</v>
      </c>
      <c r="D202" s="200" t="s">
        <v>405</v>
      </c>
      <c r="E202" s="200" t="s">
        <v>405</v>
      </c>
      <c r="F202" s="200">
        <v>0</v>
      </c>
      <c r="G202" s="200" t="s">
        <v>405</v>
      </c>
      <c r="H202" s="199"/>
      <c r="I202" s="200" t="s">
        <v>405</v>
      </c>
      <c r="J202" s="199"/>
    </row>
    <row r="203" spans="1:10" ht="15.75" customHeight="1" x14ac:dyDescent="0.25">
      <c r="A203" s="262" t="s">
        <v>451</v>
      </c>
      <c r="B203" s="262"/>
      <c r="C203" s="262"/>
      <c r="D203" s="262"/>
      <c r="E203" s="262"/>
      <c r="F203" s="262"/>
      <c r="G203" s="262"/>
      <c r="H203" s="262"/>
      <c r="I203" s="262"/>
      <c r="J203" s="262"/>
    </row>
    <row r="204" spans="1:10" ht="201.75" customHeight="1" x14ac:dyDescent="0.25">
      <c r="A204" s="200">
        <v>109</v>
      </c>
      <c r="B204" s="204" t="s">
        <v>452</v>
      </c>
      <c r="C204" s="200" t="s">
        <v>160</v>
      </c>
      <c r="D204" s="200">
        <v>33.28</v>
      </c>
      <c r="E204" s="200" t="s">
        <v>405</v>
      </c>
      <c r="F204" s="200">
        <v>33.28</v>
      </c>
      <c r="G204" s="200" t="s">
        <v>405</v>
      </c>
      <c r="H204" s="199"/>
      <c r="I204" s="200" t="s">
        <v>405</v>
      </c>
      <c r="J204" s="199"/>
    </row>
    <row r="205" spans="1:10" ht="53.25" customHeight="1" x14ac:dyDescent="0.25">
      <c r="A205" s="200">
        <v>110</v>
      </c>
      <c r="B205" s="204" t="s">
        <v>453</v>
      </c>
      <c r="C205" s="200" t="s">
        <v>165</v>
      </c>
      <c r="D205" s="200">
        <v>495.41</v>
      </c>
      <c r="E205" s="200">
        <v>510.19</v>
      </c>
      <c r="F205" s="200">
        <v>530.22</v>
      </c>
      <c r="G205" s="200">
        <v>524.97</v>
      </c>
      <c r="H205" s="199"/>
      <c r="I205" s="200">
        <v>539.75</v>
      </c>
      <c r="J205" s="199"/>
    </row>
    <row r="206" spans="1:10" ht="65.25" customHeight="1" x14ac:dyDescent="0.25">
      <c r="A206" s="200">
        <v>111</v>
      </c>
      <c r="B206" s="204" t="s">
        <v>454</v>
      </c>
      <c r="C206" s="200" t="s">
        <v>165</v>
      </c>
      <c r="D206" s="200">
        <v>3101</v>
      </c>
      <c r="E206" s="200">
        <v>770</v>
      </c>
      <c r="F206" s="200">
        <v>824</v>
      </c>
      <c r="G206" s="200">
        <v>1300</v>
      </c>
      <c r="H206" s="199"/>
      <c r="I206" s="200">
        <v>1910</v>
      </c>
      <c r="J206" s="199"/>
    </row>
    <row r="207" spans="1:10" ht="409.6" customHeight="1" x14ac:dyDescent="0.25">
      <c r="A207" s="200">
        <v>111</v>
      </c>
      <c r="B207" s="204" t="s">
        <v>455</v>
      </c>
      <c r="C207" s="200" t="s">
        <v>165</v>
      </c>
      <c r="D207" s="200" t="s">
        <v>405</v>
      </c>
      <c r="E207" s="200" t="s">
        <v>405</v>
      </c>
      <c r="F207" s="200" t="s">
        <v>405</v>
      </c>
      <c r="G207" s="200" t="s">
        <v>405</v>
      </c>
      <c r="H207" s="199"/>
      <c r="I207" s="200" t="s">
        <v>405</v>
      </c>
      <c r="J207" s="199"/>
    </row>
    <row r="208" spans="1:10" ht="31.5" customHeight="1" x14ac:dyDescent="0.25">
      <c r="A208" s="262" t="s">
        <v>456</v>
      </c>
      <c r="B208" s="262"/>
      <c r="C208" s="262"/>
      <c r="D208" s="262"/>
      <c r="E208" s="262"/>
      <c r="F208" s="262"/>
      <c r="G208" s="262"/>
      <c r="H208" s="262"/>
      <c r="I208" s="262"/>
      <c r="J208" s="262"/>
    </row>
    <row r="209" spans="1:10" ht="72" customHeight="1" x14ac:dyDescent="0.25">
      <c r="A209" s="200">
        <v>112</v>
      </c>
      <c r="B209" s="204" t="s">
        <v>457</v>
      </c>
      <c r="C209" s="200" t="s">
        <v>458</v>
      </c>
      <c r="D209" s="200" t="s">
        <v>405</v>
      </c>
      <c r="E209" s="200">
        <v>327.3</v>
      </c>
      <c r="F209" s="200">
        <v>328</v>
      </c>
      <c r="G209" s="200">
        <v>327.60000000000002</v>
      </c>
      <c r="H209" s="199"/>
      <c r="I209" s="200">
        <v>328</v>
      </c>
      <c r="J209" s="199"/>
    </row>
    <row r="210" spans="1:10" ht="48.75" customHeight="1" x14ac:dyDescent="0.25">
      <c r="A210" s="200">
        <v>113</v>
      </c>
      <c r="B210" s="204" t="s">
        <v>459</v>
      </c>
      <c r="C210" s="200" t="s">
        <v>165</v>
      </c>
      <c r="D210" s="200" t="s">
        <v>405</v>
      </c>
      <c r="E210" s="200">
        <v>12</v>
      </c>
      <c r="F210" s="200">
        <v>5</v>
      </c>
      <c r="G210" s="200">
        <v>24</v>
      </c>
      <c r="H210" s="199"/>
      <c r="I210" s="200">
        <v>36</v>
      </c>
      <c r="J210" s="199"/>
    </row>
    <row r="211" spans="1:10" ht="69" customHeight="1" x14ac:dyDescent="0.25">
      <c r="A211" s="200">
        <v>114</v>
      </c>
      <c r="B211" s="204" t="s">
        <v>460</v>
      </c>
      <c r="C211" s="200" t="s">
        <v>165</v>
      </c>
      <c r="D211" s="200" t="s">
        <v>405</v>
      </c>
      <c r="E211" s="200">
        <v>172</v>
      </c>
      <c r="F211" s="200">
        <v>172</v>
      </c>
      <c r="G211" s="200">
        <v>175</v>
      </c>
      <c r="H211" s="199"/>
      <c r="I211" s="200">
        <v>178</v>
      </c>
      <c r="J211" s="199"/>
    </row>
    <row r="212" spans="1:10" ht="160.5" customHeight="1" x14ac:dyDescent="0.25">
      <c r="A212" s="200">
        <v>115</v>
      </c>
      <c r="B212" s="204" t="s">
        <v>461</v>
      </c>
      <c r="C212" s="200" t="s">
        <v>165</v>
      </c>
      <c r="D212" s="200" t="s">
        <v>405</v>
      </c>
      <c r="E212" s="200">
        <v>347</v>
      </c>
      <c r="F212" s="200">
        <v>347</v>
      </c>
      <c r="G212" s="200">
        <v>352</v>
      </c>
      <c r="H212" s="199"/>
      <c r="I212" s="200">
        <v>357</v>
      </c>
      <c r="J212" s="199"/>
    </row>
    <row r="213" spans="1:10" ht="113.25" customHeight="1" x14ac:dyDescent="0.25">
      <c r="A213" s="200">
        <v>116</v>
      </c>
      <c r="B213" s="204" t="s">
        <v>462</v>
      </c>
      <c r="C213" s="200" t="s">
        <v>165</v>
      </c>
      <c r="D213" s="200" t="s">
        <v>405</v>
      </c>
      <c r="E213" s="200">
        <v>0</v>
      </c>
      <c r="F213" s="200">
        <v>0</v>
      </c>
      <c r="G213" s="200">
        <v>0</v>
      </c>
      <c r="H213" s="199"/>
      <c r="I213" s="200">
        <v>0</v>
      </c>
      <c r="J213" s="199"/>
    </row>
    <row r="214" spans="1:10" ht="111" customHeight="1" x14ac:dyDescent="0.25">
      <c r="A214" s="205">
        <v>117</v>
      </c>
      <c r="B214" s="204" t="s">
        <v>463</v>
      </c>
      <c r="C214" s="200" t="s">
        <v>165</v>
      </c>
      <c r="D214" s="200" t="s">
        <v>405</v>
      </c>
      <c r="E214" s="200">
        <v>5</v>
      </c>
      <c r="F214" s="200">
        <v>0</v>
      </c>
      <c r="G214" s="200">
        <v>5</v>
      </c>
      <c r="H214" s="199"/>
      <c r="I214" s="200">
        <v>5</v>
      </c>
      <c r="J214" s="199"/>
    </row>
    <row r="215" spans="1:10" ht="110.25" customHeight="1" x14ac:dyDescent="0.25">
      <c r="A215" s="200">
        <v>118</v>
      </c>
      <c r="B215" s="204" t="s">
        <v>464</v>
      </c>
      <c r="C215" s="200" t="s">
        <v>165</v>
      </c>
      <c r="D215" s="200" t="s">
        <v>405</v>
      </c>
      <c r="E215" s="200">
        <v>0</v>
      </c>
      <c r="F215" s="200">
        <v>8</v>
      </c>
      <c r="G215" s="200">
        <v>5</v>
      </c>
      <c r="H215" s="199"/>
      <c r="I215" s="200">
        <v>10</v>
      </c>
      <c r="J215" s="199"/>
    </row>
    <row r="216" spans="1:10" ht="67.5" customHeight="1" x14ac:dyDescent="0.25">
      <c r="A216" s="200">
        <v>119</v>
      </c>
      <c r="B216" s="204" t="s">
        <v>465</v>
      </c>
      <c r="C216" s="200" t="s">
        <v>466</v>
      </c>
      <c r="D216" s="200" t="s">
        <v>405</v>
      </c>
      <c r="E216" s="200">
        <v>13424</v>
      </c>
      <c r="F216" s="200">
        <v>13424</v>
      </c>
      <c r="G216" s="200">
        <v>13454</v>
      </c>
      <c r="H216" s="199"/>
      <c r="I216" s="200">
        <v>13494</v>
      </c>
      <c r="J216" s="199"/>
    </row>
    <row r="217" spans="1:10" ht="70.5" customHeight="1" x14ac:dyDescent="0.25">
      <c r="A217" s="200">
        <v>120</v>
      </c>
      <c r="B217" s="204" t="s">
        <v>467</v>
      </c>
      <c r="C217" s="200" t="s">
        <v>468</v>
      </c>
      <c r="D217" s="200" t="s">
        <v>405</v>
      </c>
      <c r="E217" s="200">
        <v>3619</v>
      </c>
      <c r="F217" s="200">
        <v>3619</v>
      </c>
      <c r="G217" s="200">
        <v>3634</v>
      </c>
      <c r="H217" s="199"/>
      <c r="I217" s="200">
        <v>3649</v>
      </c>
      <c r="J217" s="199"/>
    </row>
    <row r="218" spans="1:10" ht="144.75" customHeight="1" x14ac:dyDescent="0.25">
      <c r="A218" s="200">
        <v>121</v>
      </c>
      <c r="B218" s="204" t="s">
        <v>469</v>
      </c>
      <c r="C218" s="200" t="s">
        <v>165</v>
      </c>
      <c r="D218" s="200" t="s">
        <v>405</v>
      </c>
      <c r="E218" s="200">
        <v>112</v>
      </c>
      <c r="F218" s="200">
        <v>112</v>
      </c>
      <c r="G218" s="200">
        <v>116</v>
      </c>
      <c r="H218" s="199"/>
      <c r="I218" s="200">
        <v>118</v>
      </c>
      <c r="J218" s="199"/>
    </row>
    <row r="219" spans="1:10" ht="99.75" customHeight="1" x14ac:dyDescent="0.25">
      <c r="A219" s="200">
        <v>122</v>
      </c>
      <c r="B219" s="204" t="s">
        <v>470</v>
      </c>
      <c r="C219" s="200" t="s">
        <v>165</v>
      </c>
      <c r="D219" s="200" t="s">
        <v>405</v>
      </c>
      <c r="E219" s="200">
        <v>40</v>
      </c>
      <c r="F219" s="200">
        <v>40</v>
      </c>
      <c r="G219" s="200">
        <v>160</v>
      </c>
      <c r="H219" s="199"/>
      <c r="I219" s="200">
        <v>280</v>
      </c>
      <c r="J219" s="199"/>
    </row>
    <row r="220" spans="1:10" ht="88.5" customHeight="1" x14ac:dyDescent="0.25">
      <c r="A220" s="200">
        <v>123</v>
      </c>
      <c r="B220" s="204" t="s">
        <v>516</v>
      </c>
      <c r="C220" s="200" t="s">
        <v>165</v>
      </c>
      <c r="D220" s="200" t="s">
        <v>405</v>
      </c>
      <c r="E220" s="200">
        <v>8</v>
      </c>
      <c r="F220" s="200">
        <v>8</v>
      </c>
      <c r="G220" s="200">
        <v>17</v>
      </c>
      <c r="H220" s="199"/>
      <c r="I220" s="200">
        <v>26</v>
      </c>
      <c r="J220" s="199"/>
    </row>
    <row r="221" spans="1:10" ht="39.75" customHeight="1" x14ac:dyDescent="0.25">
      <c r="A221" s="260" t="s">
        <v>408</v>
      </c>
      <c r="B221" s="260"/>
      <c r="C221" s="260"/>
      <c r="D221" s="260"/>
      <c r="E221" s="260"/>
      <c r="F221" s="260"/>
      <c r="G221" s="260"/>
      <c r="H221" s="260"/>
      <c r="I221" s="260"/>
      <c r="J221" s="260"/>
    </row>
    <row r="222" spans="1:10" x14ac:dyDescent="0.25">
      <c r="A222" s="261" t="s">
        <v>255</v>
      </c>
      <c r="B222" s="261"/>
      <c r="C222" s="261"/>
      <c r="D222" s="261"/>
      <c r="E222" s="261"/>
      <c r="F222" s="261"/>
      <c r="G222" s="261"/>
      <c r="H222" s="261"/>
      <c r="I222" s="261"/>
      <c r="J222" s="261"/>
    </row>
    <row r="223" spans="1:10" ht="173.25" x14ac:dyDescent="0.25">
      <c r="A223" s="200">
        <v>124</v>
      </c>
      <c r="B223" s="204" t="s">
        <v>256</v>
      </c>
      <c r="C223" s="200" t="s">
        <v>165</v>
      </c>
      <c r="D223" s="200">
        <v>240</v>
      </c>
      <c r="E223" s="200">
        <v>80</v>
      </c>
      <c r="F223" s="200">
        <v>54</v>
      </c>
      <c r="G223" s="200">
        <v>47</v>
      </c>
      <c r="H223" s="200"/>
      <c r="I223" s="200">
        <v>53</v>
      </c>
      <c r="J223" s="200"/>
    </row>
    <row r="224" spans="1:10" ht="78.75" x14ac:dyDescent="0.25">
      <c r="A224" s="200">
        <v>125</v>
      </c>
      <c r="B224" s="209" t="s">
        <v>257</v>
      </c>
      <c r="C224" s="200" t="s">
        <v>165</v>
      </c>
      <c r="D224" s="200">
        <v>1298</v>
      </c>
      <c r="E224" s="200">
        <v>1298</v>
      </c>
      <c r="F224" s="200">
        <v>1298</v>
      </c>
      <c r="G224" s="200">
        <v>1298</v>
      </c>
      <c r="H224" s="200"/>
      <c r="I224" s="200">
        <v>1298</v>
      </c>
      <c r="J224" s="200"/>
    </row>
    <row r="225" spans="1:10" ht="94.5" x14ac:dyDescent="0.25">
      <c r="A225" s="200">
        <v>126</v>
      </c>
      <c r="B225" s="209" t="s">
        <v>258</v>
      </c>
      <c r="C225" s="200" t="s">
        <v>165</v>
      </c>
      <c r="D225" s="200">
        <v>610</v>
      </c>
      <c r="E225" s="200">
        <v>136</v>
      </c>
      <c r="F225" s="200">
        <v>58</v>
      </c>
      <c r="G225" s="200">
        <v>145</v>
      </c>
      <c r="H225" s="200"/>
      <c r="I225" s="200">
        <v>165</v>
      </c>
      <c r="J225" s="200"/>
    </row>
    <row r="226" spans="1:10" ht="109.5" customHeight="1" x14ac:dyDescent="0.25">
      <c r="A226" s="200">
        <v>127</v>
      </c>
      <c r="B226" s="209" t="s">
        <v>259</v>
      </c>
      <c r="C226" s="200" t="s">
        <v>165</v>
      </c>
      <c r="D226" s="200">
        <v>5500</v>
      </c>
      <c r="E226" s="200">
        <v>1375</v>
      </c>
      <c r="F226" s="200">
        <v>958</v>
      </c>
      <c r="G226" s="200">
        <v>1375</v>
      </c>
      <c r="H226" s="200"/>
      <c r="I226" s="200">
        <v>1375</v>
      </c>
      <c r="J226" s="23"/>
    </row>
    <row r="227" spans="1:10" ht="141.75" x14ac:dyDescent="0.25">
      <c r="A227" s="205">
        <v>128</v>
      </c>
      <c r="B227" s="209" t="s">
        <v>260</v>
      </c>
      <c r="C227" s="200" t="s">
        <v>165</v>
      </c>
      <c r="D227" s="200">
        <v>7000</v>
      </c>
      <c r="E227" s="200">
        <v>1750</v>
      </c>
      <c r="F227" s="200">
        <v>1750</v>
      </c>
      <c r="G227" s="200">
        <v>1750</v>
      </c>
      <c r="H227" s="200"/>
      <c r="I227" s="200">
        <v>1750</v>
      </c>
      <c r="J227" s="23"/>
    </row>
    <row r="228" spans="1:10" x14ac:dyDescent="0.25">
      <c r="A228" s="261" t="s">
        <v>526</v>
      </c>
      <c r="B228" s="261"/>
      <c r="C228" s="261"/>
      <c r="D228" s="261"/>
      <c r="E228" s="261"/>
      <c r="F228" s="261"/>
      <c r="G228" s="261"/>
      <c r="H228" s="261"/>
      <c r="I228" s="261"/>
      <c r="J228" s="261"/>
    </row>
    <row r="229" spans="1:10" ht="252" x14ac:dyDescent="0.25">
      <c r="A229" s="200">
        <v>129</v>
      </c>
      <c r="B229" s="204" t="s">
        <v>169</v>
      </c>
      <c r="C229" s="200" t="s">
        <v>160</v>
      </c>
      <c r="D229" s="200" t="s">
        <v>261</v>
      </c>
      <c r="E229" s="200" t="s">
        <v>261</v>
      </c>
      <c r="F229" s="200">
        <v>0</v>
      </c>
      <c r="G229" s="200" t="s">
        <v>261</v>
      </c>
      <c r="H229" s="200"/>
      <c r="I229" s="200" t="s">
        <v>261</v>
      </c>
      <c r="J229" s="23"/>
    </row>
    <row r="230" spans="1:10" x14ac:dyDescent="0.25">
      <c r="A230" s="261" t="s">
        <v>527</v>
      </c>
      <c r="B230" s="261"/>
      <c r="C230" s="261"/>
      <c r="D230" s="261"/>
      <c r="E230" s="261"/>
      <c r="F230" s="261"/>
      <c r="G230" s="261"/>
      <c r="H230" s="261"/>
      <c r="I230" s="261"/>
      <c r="J230" s="261"/>
    </row>
    <row r="231" spans="1:10" x14ac:dyDescent="0.25">
      <c r="A231" s="259" t="s">
        <v>372</v>
      </c>
      <c r="B231" s="259"/>
      <c r="C231" s="259"/>
      <c r="D231" s="259"/>
      <c r="E231" s="259"/>
      <c r="F231" s="259"/>
      <c r="G231" s="259"/>
      <c r="H231" s="259"/>
      <c r="I231" s="259"/>
      <c r="J231" s="259"/>
    </row>
    <row r="232" spans="1:10" x14ac:dyDescent="0.25">
      <c r="A232" s="262" t="s">
        <v>384</v>
      </c>
      <c r="B232" s="262"/>
      <c r="C232" s="262"/>
      <c r="D232" s="262"/>
      <c r="E232" s="262"/>
      <c r="F232" s="262"/>
      <c r="G232" s="262"/>
      <c r="H232" s="262"/>
      <c r="I232" s="262"/>
      <c r="J232" s="262"/>
    </row>
    <row r="233" spans="1:10" x14ac:dyDescent="0.25">
      <c r="A233" s="259" t="s">
        <v>372</v>
      </c>
      <c r="B233" s="259"/>
      <c r="C233" s="259"/>
      <c r="D233" s="259"/>
      <c r="E233" s="259"/>
      <c r="F233" s="259"/>
      <c r="G233" s="259"/>
      <c r="H233" s="259"/>
      <c r="I233" s="259"/>
      <c r="J233" s="259"/>
    </row>
    <row r="234" spans="1:10" ht="55.5" customHeight="1" x14ac:dyDescent="0.25">
      <c r="A234" s="260" t="s">
        <v>471</v>
      </c>
      <c r="B234" s="260"/>
      <c r="C234" s="260"/>
      <c r="D234" s="260"/>
      <c r="E234" s="260"/>
      <c r="F234" s="260"/>
      <c r="G234" s="260"/>
      <c r="H234" s="260"/>
      <c r="I234" s="260"/>
      <c r="J234" s="260"/>
    </row>
    <row r="235" spans="1:10" ht="39.75" customHeight="1" x14ac:dyDescent="0.25">
      <c r="A235" s="257" t="s">
        <v>472</v>
      </c>
      <c r="B235" s="257"/>
      <c r="C235" s="257"/>
      <c r="D235" s="257"/>
      <c r="E235" s="257"/>
      <c r="F235" s="257"/>
      <c r="G235" s="257"/>
      <c r="H235" s="257"/>
      <c r="I235" s="257"/>
      <c r="J235" s="257"/>
    </row>
    <row r="236" spans="1:10" ht="32.25" customHeight="1" x14ac:dyDescent="0.25">
      <c r="A236" s="200">
        <v>130</v>
      </c>
      <c r="B236" s="204" t="s">
        <v>473</v>
      </c>
      <c r="C236" s="200" t="s">
        <v>164</v>
      </c>
      <c r="D236" s="200" t="s">
        <v>405</v>
      </c>
      <c r="E236" s="200">
        <v>0</v>
      </c>
      <c r="F236" s="27">
        <v>240000</v>
      </c>
      <c r="G236" s="200">
        <v>0</v>
      </c>
      <c r="H236" s="200"/>
      <c r="I236" s="200">
        <v>0</v>
      </c>
      <c r="J236" s="23"/>
    </row>
    <row r="237" spans="1:10" ht="33" customHeight="1" x14ac:dyDescent="0.25">
      <c r="A237" s="200">
        <v>131</v>
      </c>
      <c r="B237" s="204" t="s">
        <v>473</v>
      </c>
      <c r="C237" s="200" t="s">
        <v>164</v>
      </c>
      <c r="D237" s="200" t="s">
        <v>405</v>
      </c>
      <c r="E237" s="200">
        <v>0</v>
      </c>
      <c r="F237" s="200">
        <v>600</v>
      </c>
      <c r="G237" s="200">
        <v>0</v>
      </c>
      <c r="H237" s="200"/>
      <c r="I237" s="200">
        <v>0</v>
      </c>
      <c r="J237" s="23"/>
    </row>
    <row r="238" spans="1:10" ht="33" customHeight="1" x14ac:dyDescent="0.25">
      <c r="A238" s="200">
        <v>132</v>
      </c>
      <c r="B238" s="204" t="s">
        <v>474</v>
      </c>
      <c r="C238" s="200" t="s">
        <v>475</v>
      </c>
      <c r="D238" s="200" t="s">
        <v>405</v>
      </c>
      <c r="E238" s="200">
        <v>0</v>
      </c>
      <c r="F238" s="200">
        <v>1290</v>
      </c>
      <c r="G238" s="200">
        <v>0</v>
      </c>
      <c r="H238" s="200"/>
      <c r="I238" s="200">
        <v>0</v>
      </c>
      <c r="J238" s="23"/>
    </row>
    <row r="239" spans="1:10" ht="33" customHeight="1" x14ac:dyDescent="0.25">
      <c r="A239" s="200">
        <v>133</v>
      </c>
      <c r="B239" s="204" t="s">
        <v>476</v>
      </c>
      <c r="C239" s="200" t="s">
        <v>475</v>
      </c>
      <c r="D239" s="200" t="s">
        <v>405</v>
      </c>
      <c r="E239" s="200">
        <v>0</v>
      </c>
      <c r="F239" s="200">
        <v>0</v>
      </c>
      <c r="G239" s="200">
        <v>0</v>
      </c>
      <c r="H239" s="200"/>
      <c r="I239" s="200">
        <v>0</v>
      </c>
      <c r="J239" s="23"/>
    </row>
    <row r="240" spans="1:10" ht="33" customHeight="1" x14ac:dyDescent="0.25">
      <c r="A240" s="200">
        <v>134</v>
      </c>
      <c r="B240" s="204" t="s">
        <v>477</v>
      </c>
      <c r="C240" s="200" t="s">
        <v>478</v>
      </c>
      <c r="D240" s="200" t="s">
        <v>405</v>
      </c>
      <c r="E240" s="200">
        <v>0</v>
      </c>
      <c r="F240" s="200">
        <v>517</v>
      </c>
      <c r="G240" s="200">
        <v>0</v>
      </c>
      <c r="H240" s="200"/>
      <c r="I240" s="200">
        <v>0</v>
      </c>
      <c r="J240" s="23"/>
    </row>
    <row r="241" spans="1:10" ht="33" customHeight="1" x14ac:dyDescent="0.25">
      <c r="A241" s="200">
        <v>135</v>
      </c>
      <c r="B241" s="204" t="s">
        <v>479</v>
      </c>
      <c r="C241" s="200" t="s">
        <v>164</v>
      </c>
      <c r="D241" s="200" t="s">
        <v>405</v>
      </c>
      <c r="E241" s="200">
        <v>0</v>
      </c>
      <c r="F241" s="200">
        <v>0</v>
      </c>
      <c r="G241" s="200">
        <v>0</v>
      </c>
      <c r="H241" s="200"/>
      <c r="I241" s="200">
        <v>0</v>
      </c>
      <c r="J241" s="23"/>
    </row>
    <row r="242" spans="1:10" ht="33" customHeight="1" x14ac:dyDescent="0.25">
      <c r="A242" s="200">
        <v>136</v>
      </c>
      <c r="B242" s="204" t="s">
        <v>480</v>
      </c>
      <c r="C242" s="200" t="s">
        <v>165</v>
      </c>
      <c r="D242" s="200" t="s">
        <v>405</v>
      </c>
      <c r="E242" s="200">
        <v>0</v>
      </c>
      <c r="F242" s="200">
        <v>0</v>
      </c>
      <c r="G242" s="200">
        <v>0</v>
      </c>
      <c r="H242" s="200"/>
      <c r="I242" s="200">
        <v>0</v>
      </c>
      <c r="J242" s="23"/>
    </row>
    <row r="243" spans="1:10" ht="66" customHeight="1" x14ac:dyDescent="0.25">
      <c r="A243" s="200">
        <v>137</v>
      </c>
      <c r="B243" s="204" t="s">
        <v>481</v>
      </c>
      <c r="C243" s="200" t="s">
        <v>165</v>
      </c>
      <c r="D243" s="200" t="s">
        <v>405</v>
      </c>
      <c r="E243" s="200">
        <v>0</v>
      </c>
      <c r="F243" s="200">
        <v>0</v>
      </c>
      <c r="G243" s="200">
        <v>0</v>
      </c>
      <c r="H243" s="200"/>
      <c r="I243" s="200">
        <v>0</v>
      </c>
      <c r="J243" s="23"/>
    </row>
    <row r="244" spans="1:10" ht="48.75" customHeight="1" x14ac:dyDescent="0.25">
      <c r="A244" s="205">
        <v>138</v>
      </c>
      <c r="B244" s="204" t="s">
        <v>482</v>
      </c>
      <c r="C244" s="200" t="s">
        <v>165</v>
      </c>
      <c r="D244" s="200" t="s">
        <v>405</v>
      </c>
      <c r="E244" s="200">
        <v>0</v>
      </c>
      <c r="F244" s="200">
        <v>0</v>
      </c>
      <c r="G244" s="200">
        <v>0</v>
      </c>
      <c r="H244" s="200"/>
      <c r="I244" s="200">
        <v>0</v>
      </c>
      <c r="J244" s="23"/>
    </row>
    <row r="245" spans="1:10" ht="17.25" customHeight="1" x14ac:dyDescent="0.25">
      <c r="A245" s="257" t="s">
        <v>483</v>
      </c>
      <c r="B245" s="257"/>
      <c r="C245" s="257"/>
      <c r="D245" s="257"/>
      <c r="E245" s="257"/>
      <c r="F245" s="257"/>
      <c r="G245" s="257"/>
      <c r="H245" s="257"/>
      <c r="I245" s="257"/>
      <c r="J245" s="257"/>
    </row>
    <row r="246" spans="1:10" ht="116.25" customHeight="1" x14ac:dyDescent="0.25">
      <c r="A246" s="200">
        <v>139</v>
      </c>
      <c r="B246" s="204" t="s">
        <v>484</v>
      </c>
      <c r="C246" s="200" t="s">
        <v>165</v>
      </c>
      <c r="D246" s="200" t="s">
        <v>405</v>
      </c>
      <c r="E246" s="200">
        <v>0</v>
      </c>
      <c r="F246" s="200">
        <v>30</v>
      </c>
      <c r="G246" s="200">
        <v>0</v>
      </c>
      <c r="H246" s="200"/>
      <c r="I246" s="200">
        <v>0</v>
      </c>
      <c r="J246" s="23"/>
    </row>
    <row r="247" spans="1:10" ht="132.75" customHeight="1" x14ac:dyDescent="0.25">
      <c r="A247" s="200">
        <v>140</v>
      </c>
      <c r="B247" s="204" t="s">
        <v>485</v>
      </c>
      <c r="C247" s="200" t="s">
        <v>165</v>
      </c>
      <c r="D247" s="200" t="s">
        <v>405</v>
      </c>
      <c r="E247" s="200">
        <v>0</v>
      </c>
      <c r="F247" s="200">
        <v>12</v>
      </c>
      <c r="G247" s="200">
        <v>0</v>
      </c>
      <c r="H247" s="200"/>
      <c r="I247" s="200">
        <v>0</v>
      </c>
      <c r="J247" s="23"/>
    </row>
    <row r="248" spans="1:10" ht="102" customHeight="1" x14ac:dyDescent="0.25">
      <c r="A248" s="200">
        <v>141</v>
      </c>
      <c r="B248" s="204" t="s">
        <v>486</v>
      </c>
      <c r="C248" s="200" t="s">
        <v>165</v>
      </c>
      <c r="D248" s="200" t="s">
        <v>405</v>
      </c>
      <c r="E248" s="200">
        <v>0</v>
      </c>
      <c r="F248" s="200">
        <v>6</v>
      </c>
      <c r="G248" s="200">
        <v>0</v>
      </c>
      <c r="H248" s="200"/>
      <c r="I248" s="200">
        <v>0</v>
      </c>
      <c r="J248" s="23"/>
    </row>
    <row r="249" spans="1:10" ht="155.25" customHeight="1" x14ac:dyDescent="0.25">
      <c r="A249" s="200">
        <v>142</v>
      </c>
      <c r="B249" s="204" t="s">
        <v>487</v>
      </c>
      <c r="C249" s="200" t="s">
        <v>165</v>
      </c>
      <c r="D249" s="200" t="s">
        <v>405</v>
      </c>
      <c r="E249" s="200">
        <v>0</v>
      </c>
      <c r="F249" s="200">
        <v>12</v>
      </c>
      <c r="G249" s="200">
        <v>0</v>
      </c>
      <c r="H249" s="200"/>
      <c r="I249" s="200">
        <v>0</v>
      </c>
      <c r="J249" s="23"/>
    </row>
    <row r="250" spans="1:10" ht="103.5" customHeight="1" x14ac:dyDescent="0.25">
      <c r="A250" s="205">
        <v>143</v>
      </c>
      <c r="B250" s="204" t="s">
        <v>488</v>
      </c>
      <c r="C250" s="200" t="s">
        <v>165</v>
      </c>
      <c r="D250" s="200" t="s">
        <v>405</v>
      </c>
      <c r="E250" s="200">
        <v>0</v>
      </c>
      <c r="F250" s="200">
        <v>6</v>
      </c>
      <c r="G250" s="200">
        <v>0</v>
      </c>
      <c r="H250" s="200"/>
      <c r="I250" s="200">
        <v>0</v>
      </c>
      <c r="J250" s="23"/>
    </row>
    <row r="251" spans="1:10" ht="17.25" customHeight="1" x14ac:dyDescent="0.25">
      <c r="A251" s="257" t="s">
        <v>489</v>
      </c>
      <c r="B251" s="257"/>
      <c r="C251" s="257"/>
      <c r="D251" s="257"/>
      <c r="E251" s="257"/>
      <c r="F251" s="257"/>
      <c r="G251" s="257"/>
      <c r="H251" s="257"/>
      <c r="I251" s="257"/>
      <c r="J251" s="257"/>
    </row>
    <row r="252" spans="1:10" ht="131.25" customHeight="1" x14ac:dyDescent="0.25">
      <c r="A252" s="200">
        <v>144</v>
      </c>
      <c r="B252" s="204" t="s">
        <v>490</v>
      </c>
      <c r="C252" s="200" t="s">
        <v>164</v>
      </c>
      <c r="D252" s="200">
        <v>14</v>
      </c>
      <c r="E252" s="200">
        <v>0</v>
      </c>
      <c r="F252" s="200">
        <v>0</v>
      </c>
      <c r="G252" s="200">
        <v>0</v>
      </c>
      <c r="H252" s="200"/>
      <c r="I252" s="200">
        <v>0</v>
      </c>
      <c r="J252" s="23"/>
    </row>
    <row r="253" spans="1:10" ht="18.75" customHeight="1" x14ac:dyDescent="0.25">
      <c r="A253" s="257" t="s">
        <v>491</v>
      </c>
      <c r="B253" s="257"/>
      <c r="C253" s="257"/>
      <c r="D253" s="257"/>
      <c r="E253" s="257"/>
      <c r="F253" s="257"/>
      <c r="G253" s="257"/>
      <c r="H253" s="257"/>
      <c r="I253" s="257"/>
      <c r="J253" s="257"/>
    </row>
    <row r="254" spans="1:10" ht="105" customHeight="1" x14ac:dyDescent="0.25">
      <c r="A254" s="200">
        <v>145</v>
      </c>
      <c r="B254" s="204" t="s">
        <v>492</v>
      </c>
      <c r="C254" s="200" t="s">
        <v>165</v>
      </c>
      <c r="D254" s="200" t="s">
        <v>405</v>
      </c>
      <c r="E254" s="200">
        <v>0</v>
      </c>
      <c r="F254" s="200">
        <v>52</v>
      </c>
      <c r="G254" s="200">
        <v>0</v>
      </c>
      <c r="H254" s="200"/>
      <c r="I254" s="200">
        <v>0</v>
      </c>
      <c r="J254" s="23"/>
    </row>
    <row r="255" spans="1:10" ht="134.25" customHeight="1" x14ac:dyDescent="0.25">
      <c r="A255" s="200">
        <v>146</v>
      </c>
      <c r="B255" s="204" t="s">
        <v>493</v>
      </c>
      <c r="C255" s="200" t="s">
        <v>165</v>
      </c>
      <c r="D255" s="200" t="s">
        <v>405</v>
      </c>
      <c r="E255" s="200">
        <v>0</v>
      </c>
      <c r="F255" s="200">
        <v>33</v>
      </c>
      <c r="G255" s="200">
        <v>0</v>
      </c>
      <c r="H255" s="200"/>
      <c r="I255" s="200">
        <v>0</v>
      </c>
      <c r="J255" s="23"/>
    </row>
    <row r="256" spans="1:10" ht="67.5" customHeight="1" x14ac:dyDescent="0.25">
      <c r="A256" s="200">
        <v>147</v>
      </c>
      <c r="B256" s="204" t="s">
        <v>494</v>
      </c>
      <c r="C256" s="200" t="s">
        <v>165</v>
      </c>
      <c r="D256" s="200" t="s">
        <v>405</v>
      </c>
      <c r="E256" s="200">
        <v>0</v>
      </c>
      <c r="F256" s="200">
        <v>0</v>
      </c>
      <c r="G256" s="200">
        <v>0</v>
      </c>
      <c r="H256" s="200"/>
      <c r="I256" s="200">
        <v>0</v>
      </c>
      <c r="J256" s="23"/>
    </row>
    <row r="257" spans="1:10" ht="16.5" customHeight="1" x14ac:dyDescent="0.25">
      <c r="A257" s="257" t="s">
        <v>495</v>
      </c>
      <c r="B257" s="257"/>
      <c r="C257" s="257"/>
      <c r="D257" s="257"/>
      <c r="E257" s="257"/>
      <c r="F257" s="257"/>
      <c r="G257" s="257"/>
      <c r="H257" s="257"/>
      <c r="I257" s="257"/>
      <c r="J257" s="257"/>
    </row>
    <row r="258" spans="1:10" ht="97.5" customHeight="1" x14ac:dyDescent="0.25">
      <c r="A258" s="200">
        <v>148</v>
      </c>
      <c r="B258" s="204" t="s">
        <v>496</v>
      </c>
      <c r="C258" s="200" t="s">
        <v>165</v>
      </c>
      <c r="D258" s="200" t="s">
        <v>405</v>
      </c>
      <c r="E258" s="200">
        <v>0</v>
      </c>
      <c r="F258" s="200">
        <v>240</v>
      </c>
      <c r="G258" s="200">
        <v>0</v>
      </c>
      <c r="H258" s="200"/>
      <c r="I258" s="200">
        <v>0</v>
      </c>
      <c r="J258" s="23"/>
    </row>
    <row r="259" spans="1:10" ht="21.75" customHeight="1" x14ac:dyDescent="0.25">
      <c r="A259" s="257" t="s">
        <v>507</v>
      </c>
      <c r="B259" s="257"/>
      <c r="C259" s="257"/>
      <c r="D259" s="257"/>
      <c r="E259" s="257"/>
      <c r="F259" s="257"/>
      <c r="G259" s="257"/>
      <c r="H259" s="257"/>
      <c r="I259" s="257"/>
      <c r="J259" s="257"/>
    </row>
    <row r="260" spans="1:10" ht="18.75" customHeight="1" x14ac:dyDescent="0.25">
      <c r="A260" s="258" t="s">
        <v>372</v>
      </c>
      <c r="B260" s="258"/>
      <c r="C260" s="258"/>
      <c r="D260" s="258"/>
      <c r="E260" s="259"/>
      <c r="F260" s="259"/>
      <c r="G260" s="259"/>
      <c r="H260" s="259"/>
      <c r="I260" s="259"/>
      <c r="J260" s="259"/>
    </row>
    <row r="261" spans="1:10" ht="40.5" customHeight="1" x14ac:dyDescent="0.25">
      <c r="A261" s="260" t="s">
        <v>409</v>
      </c>
      <c r="B261" s="260"/>
      <c r="C261" s="260"/>
      <c r="D261" s="260"/>
      <c r="E261" s="260"/>
      <c r="F261" s="260"/>
      <c r="G261" s="260"/>
      <c r="H261" s="260"/>
      <c r="I261" s="260"/>
      <c r="J261" s="260"/>
    </row>
    <row r="262" spans="1:10" x14ac:dyDescent="0.25">
      <c r="A262" s="262" t="s">
        <v>347</v>
      </c>
      <c r="B262" s="262"/>
      <c r="C262" s="262"/>
      <c r="D262" s="262"/>
      <c r="E262" s="262"/>
      <c r="F262" s="262"/>
      <c r="G262" s="262"/>
      <c r="H262" s="262"/>
      <c r="I262" s="262"/>
      <c r="J262" s="262"/>
    </row>
    <row r="263" spans="1:10" ht="189" x14ac:dyDescent="0.25">
      <c r="A263" s="200">
        <v>149</v>
      </c>
      <c r="B263" s="29" t="s">
        <v>348</v>
      </c>
      <c r="C263" s="200" t="s">
        <v>160</v>
      </c>
      <c r="D263" s="200">
        <v>100</v>
      </c>
      <c r="E263" s="200">
        <v>0</v>
      </c>
      <c r="F263" s="200">
        <v>0</v>
      </c>
      <c r="G263" s="200">
        <v>0</v>
      </c>
      <c r="H263" s="200"/>
      <c r="I263" s="200">
        <v>100</v>
      </c>
      <c r="J263" s="200"/>
    </row>
    <row r="264" spans="1:10" ht="204.75" x14ac:dyDescent="0.25">
      <c r="A264" s="205">
        <v>150</v>
      </c>
      <c r="B264" s="29" t="s">
        <v>349</v>
      </c>
      <c r="C264" s="200" t="s">
        <v>160</v>
      </c>
      <c r="D264" s="200">
        <v>100</v>
      </c>
      <c r="E264" s="200">
        <v>0</v>
      </c>
      <c r="F264" s="200">
        <v>0</v>
      </c>
      <c r="G264" s="200">
        <v>0</v>
      </c>
      <c r="H264" s="200"/>
      <c r="I264" s="200">
        <v>100</v>
      </c>
      <c r="J264" s="200"/>
    </row>
    <row r="265" spans="1:10" ht="204.75" x14ac:dyDescent="0.25">
      <c r="A265" s="200">
        <v>151</v>
      </c>
      <c r="B265" s="29" t="s">
        <v>350</v>
      </c>
      <c r="C265" s="200" t="s">
        <v>160</v>
      </c>
      <c r="D265" s="200">
        <v>85</v>
      </c>
      <c r="E265" s="200">
        <v>85</v>
      </c>
      <c r="F265" s="200">
        <v>85</v>
      </c>
      <c r="G265" s="200">
        <v>85</v>
      </c>
      <c r="H265" s="200"/>
      <c r="I265" s="200">
        <v>85</v>
      </c>
      <c r="J265" s="200"/>
    </row>
    <row r="266" spans="1:10" ht="35.25" customHeight="1" x14ac:dyDescent="0.25">
      <c r="A266" s="261" t="s">
        <v>502</v>
      </c>
      <c r="B266" s="261"/>
      <c r="C266" s="261"/>
      <c r="D266" s="261"/>
      <c r="E266" s="261"/>
      <c r="F266" s="261"/>
      <c r="G266" s="261"/>
      <c r="H266" s="261"/>
      <c r="I266" s="261"/>
      <c r="J266" s="261"/>
    </row>
    <row r="267" spans="1:10" ht="117.75" customHeight="1" x14ac:dyDescent="0.25">
      <c r="A267" s="200">
        <v>152</v>
      </c>
      <c r="B267" s="29" t="s">
        <v>351</v>
      </c>
      <c r="C267" s="200" t="s">
        <v>352</v>
      </c>
      <c r="D267" s="200">
        <v>126753.34</v>
      </c>
      <c r="E267" s="200">
        <v>0</v>
      </c>
      <c r="F267" s="200">
        <v>0</v>
      </c>
      <c r="G267" s="200">
        <v>42251.11</v>
      </c>
      <c r="H267" s="200"/>
      <c r="I267" s="200">
        <v>42251.11</v>
      </c>
      <c r="J267" s="200"/>
    </row>
    <row r="268" spans="1:10" ht="63" x14ac:dyDescent="0.25">
      <c r="A268" s="200">
        <v>153</v>
      </c>
      <c r="B268" s="29" t="s">
        <v>353</v>
      </c>
      <c r="C268" s="200" t="s">
        <v>217</v>
      </c>
      <c r="D268" s="200">
        <v>60</v>
      </c>
      <c r="E268" s="200">
        <v>0</v>
      </c>
      <c r="F268" s="200">
        <v>0</v>
      </c>
      <c r="G268" s="200">
        <v>0</v>
      </c>
      <c r="H268" s="200"/>
      <c r="I268" s="200">
        <v>30</v>
      </c>
      <c r="J268" s="200"/>
    </row>
    <row r="269" spans="1:10" ht="80.25" customHeight="1" x14ac:dyDescent="0.25">
      <c r="A269" s="200">
        <v>154</v>
      </c>
      <c r="B269" s="29" t="s">
        <v>354</v>
      </c>
      <c r="C269" s="200" t="s">
        <v>352</v>
      </c>
      <c r="D269" s="200">
        <v>557300</v>
      </c>
      <c r="E269" s="200">
        <v>557300</v>
      </c>
      <c r="F269" s="200">
        <v>557300</v>
      </c>
      <c r="G269" s="200">
        <v>557300</v>
      </c>
      <c r="H269" s="200"/>
      <c r="I269" s="200">
        <v>557300</v>
      </c>
      <c r="J269" s="200"/>
    </row>
    <row r="270" spans="1:10" ht="94.5" x14ac:dyDescent="0.25">
      <c r="A270" s="205">
        <v>155</v>
      </c>
      <c r="B270" s="29" t="s">
        <v>355</v>
      </c>
      <c r="C270" s="200" t="s">
        <v>217</v>
      </c>
      <c r="D270" s="200">
        <v>15</v>
      </c>
      <c r="E270" s="200">
        <v>0</v>
      </c>
      <c r="F270" s="200">
        <v>0</v>
      </c>
      <c r="G270" s="200">
        <v>0</v>
      </c>
      <c r="H270" s="200"/>
      <c r="I270" s="200">
        <v>5</v>
      </c>
      <c r="J270" s="200"/>
    </row>
    <row r="271" spans="1:10" ht="18.75" x14ac:dyDescent="0.3">
      <c r="A271" s="272" t="s">
        <v>323</v>
      </c>
      <c r="B271" s="290"/>
      <c r="C271" s="290"/>
      <c r="D271" s="290"/>
      <c r="E271" s="290"/>
      <c r="F271" s="290"/>
      <c r="G271" s="290"/>
      <c r="H271" s="290"/>
      <c r="I271" s="290"/>
      <c r="J271" s="290"/>
    </row>
    <row r="272" spans="1:10" ht="45.75" customHeight="1" x14ac:dyDescent="0.25">
      <c r="A272" s="262" t="s">
        <v>324</v>
      </c>
      <c r="B272" s="262"/>
      <c r="C272" s="262"/>
      <c r="D272" s="262"/>
      <c r="E272" s="262"/>
      <c r="F272" s="262"/>
      <c r="G272" s="262"/>
      <c r="H272" s="262"/>
      <c r="I272" s="262"/>
      <c r="J272" s="262"/>
    </row>
    <row r="273" spans="1:10" ht="47.25" x14ac:dyDescent="0.25">
      <c r="A273" s="200">
        <v>156</v>
      </c>
      <c r="B273" s="23" t="s">
        <v>327</v>
      </c>
      <c r="C273" s="200" t="s">
        <v>165</v>
      </c>
      <c r="D273" s="200">
        <v>1</v>
      </c>
      <c r="E273" s="200">
        <v>0</v>
      </c>
      <c r="F273" s="200">
        <v>0</v>
      </c>
      <c r="G273" s="200">
        <v>0</v>
      </c>
      <c r="H273" s="200"/>
      <c r="I273" s="200">
        <v>0</v>
      </c>
      <c r="J273" s="200"/>
    </row>
    <row r="274" spans="1:10" ht="264" customHeight="1" x14ac:dyDescent="0.25">
      <c r="A274" s="200">
        <v>157</v>
      </c>
      <c r="B274" s="28" t="s">
        <v>326</v>
      </c>
      <c r="C274" s="200" t="s">
        <v>165</v>
      </c>
      <c r="D274" s="200">
        <v>1</v>
      </c>
      <c r="E274" s="200">
        <v>1</v>
      </c>
      <c r="F274" s="200">
        <v>1</v>
      </c>
      <c r="G274" s="200">
        <v>1</v>
      </c>
      <c r="H274" s="200"/>
      <c r="I274" s="200">
        <v>1</v>
      </c>
      <c r="J274" s="200"/>
    </row>
    <row r="275" spans="1:10" ht="33" customHeight="1" x14ac:dyDescent="0.25">
      <c r="A275" s="262" t="s">
        <v>325</v>
      </c>
      <c r="B275" s="262"/>
      <c r="C275" s="262"/>
      <c r="D275" s="262"/>
      <c r="E275" s="262"/>
      <c r="F275" s="262"/>
      <c r="G275" s="262"/>
      <c r="H275" s="262"/>
      <c r="I275" s="262"/>
      <c r="J275" s="262"/>
    </row>
    <row r="276" spans="1:10" ht="409.6" customHeight="1" x14ac:dyDescent="0.25">
      <c r="A276" s="200">
        <v>158</v>
      </c>
      <c r="B276" s="23" t="s">
        <v>328</v>
      </c>
      <c r="C276" s="200" t="s">
        <v>160</v>
      </c>
      <c r="D276" s="200">
        <v>100</v>
      </c>
      <c r="E276" s="200">
        <v>100</v>
      </c>
      <c r="F276" s="200">
        <v>75.8</v>
      </c>
      <c r="G276" s="200">
        <v>100</v>
      </c>
      <c r="H276" s="200"/>
      <c r="I276" s="200">
        <v>100</v>
      </c>
      <c r="J276" s="23"/>
    </row>
    <row r="277" spans="1:10" ht="161.25" customHeight="1" x14ac:dyDescent="0.25">
      <c r="A277" s="200">
        <v>159</v>
      </c>
      <c r="B277" s="28" t="s">
        <v>329</v>
      </c>
      <c r="C277" s="200" t="s">
        <v>165</v>
      </c>
      <c r="D277" s="200">
        <v>1</v>
      </c>
      <c r="E277" s="200">
        <v>1</v>
      </c>
      <c r="F277" s="200">
        <v>1</v>
      </c>
      <c r="G277" s="200">
        <v>1</v>
      </c>
      <c r="H277" s="200"/>
      <c r="I277" s="200">
        <v>1</v>
      </c>
      <c r="J277" s="200"/>
    </row>
    <row r="278" spans="1:10" ht="220.5" x14ac:dyDescent="0.25">
      <c r="A278" s="200">
        <v>160</v>
      </c>
      <c r="B278" s="25" t="s">
        <v>330</v>
      </c>
      <c r="C278" s="200" t="s">
        <v>165</v>
      </c>
      <c r="D278" s="200">
        <v>7</v>
      </c>
      <c r="E278" s="200">
        <v>5</v>
      </c>
      <c r="F278" s="200">
        <v>5</v>
      </c>
      <c r="G278" s="200">
        <v>5</v>
      </c>
      <c r="H278" s="200"/>
      <c r="I278" s="200">
        <v>5</v>
      </c>
      <c r="J278" s="200"/>
    </row>
    <row r="279" spans="1:10" x14ac:dyDescent="0.25">
      <c r="A279" s="262" t="s">
        <v>331</v>
      </c>
      <c r="B279" s="262"/>
      <c r="C279" s="262"/>
      <c r="D279" s="262"/>
      <c r="E279" s="262"/>
      <c r="F279" s="262"/>
      <c r="G279" s="262"/>
      <c r="H279" s="262"/>
      <c r="I279" s="262"/>
      <c r="J279" s="262"/>
    </row>
    <row r="280" spans="1:10" ht="15.75" customHeight="1" x14ac:dyDescent="0.25">
      <c r="A280" s="259" t="s">
        <v>372</v>
      </c>
      <c r="B280" s="259"/>
      <c r="C280" s="259"/>
      <c r="D280" s="259"/>
      <c r="E280" s="259"/>
      <c r="F280" s="259"/>
      <c r="G280" s="23"/>
      <c r="H280" s="23"/>
      <c r="I280" s="23"/>
      <c r="J280" s="23"/>
    </row>
    <row r="281" spans="1:10" ht="23.25" customHeight="1" x14ac:dyDescent="0.25">
      <c r="A281" s="260" t="s">
        <v>410</v>
      </c>
      <c r="B281" s="260"/>
      <c r="C281" s="260"/>
      <c r="D281" s="260"/>
      <c r="E281" s="260"/>
      <c r="F281" s="260"/>
      <c r="G281" s="260"/>
      <c r="H281" s="260"/>
      <c r="I281" s="260"/>
      <c r="J281" s="260"/>
    </row>
    <row r="282" spans="1:10" x14ac:dyDescent="0.25">
      <c r="A282" s="261" t="s">
        <v>528</v>
      </c>
      <c r="B282" s="261"/>
      <c r="C282" s="261"/>
      <c r="D282" s="261"/>
      <c r="E282" s="261"/>
      <c r="F282" s="261"/>
      <c r="G282" s="261"/>
      <c r="H282" s="261"/>
      <c r="I282" s="261"/>
      <c r="J282" s="261"/>
    </row>
    <row r="283" spans="1:10" ht="126" x14ac:dyDescent="0.25">
      <c r="A283" s="200">
        <v>161</v>
      </c>
      <c r="B283" s="23" t="s">
        <v>233</v>
      </c>
      <c r="C283" s="200" t="s">
        <v>164</v>
      </c>
      <c r="D283" s="200">
        <v>0</v>
      </c>
      <c r="E283" s="200">
        <v>0</v>
      </c>
      <c r="F283" s="200">
        <v>0</v>
      </c>
      <c r="G283" s="200">
        <v>0</v>
      </c>
      <c r="H283" s="23"/>
      <c r="I283" s="200">
        <v>0</v>
      </c>
      <c r="J283" s="23"/>
    </row>
    <row r="284" spans="1:10" ht="110.25" x14ac:dyDescent="0.25">
      <c r="A284" s="200">
        <v>162</v>
      </c>
      <c r="B284" s="23" t="s">
        <v>234</v>
      </c>
      <c r="C284" s="200" t="s">
        <v>170</v>
      </c>
      <c r="D284" s="200" t="s">
        <v>171</v>
      </c>
      <c r="E284" s="200" t="s">
        <v>171</v>
      </c>
      <c r="F284" s="200" t="s">
        <v>171</v>
      </c>
      <c r="G284" s="200" t="s">
        <v>171</v>
      </c>
      <c r="H284" s="200"/>
      <c r="I284" s="200" t="s">
        <v>171</v>
      </c>
      <c r="J284" s="23"/>
    </row>
    <row r="285" spans="1:10" ht="78.75" x14ac:dyDescent="0.25">
      <c r="A285" s="200">
        <v>163</v>
      </c>
      <c r="B285" s="23" t="s">
        <v>235</v>
      </c>
      <c r="C285" s="200" t="s">
        <v>170</v>
      </c>
      <c r="D285" s="200" t="s">
        <v>171</v>
      </c>
      <c r="E285" s="200" t="s">
        <v>171</v>
      </c>
      <c r="F285" s="200" t="s">
        <v>171</v>
      </c>
      <c r="G285" s="200" t="s">
        <v>171</v>
      </c>
      <c r="H285" s="200"/>
      <c r="I285" s="200" t="s">
        <v>171</v>
      </c>
      <c r="J285" s="23"/>
    </row>
    <row r="286" spans="1:10" ht="157.5" x14ac:dyDescent="0.25">
      <c r="A286" s="200">
        <v>164</v>
      </c>
      <c r="B286" s="23" t="s">
        <v>236</v>
      </c>
      <c r="C286" s="200" t="s">
        <v>164</v>
      </c>
      <c r="D286" s="200">
        <v>0</v>
      </c>
      <c r="E286" s="200">
        <v>0</v>
      </c>
      <c r="F286" s="200">
        <v>0</v>
      </c>
      <c r="G286" s="200">
        <v>0</v>
      </c>
      <c r="H286" s="23"/>
      <c r="I286" s="200">
        <v>0</v>
      </c>
      <c r="J286" s="23"/>
    </row>
    <row r="287" spans="1:10" ht="173.25" x14ac:dyDescent="0.25">
      <c r="A287" s="200">
        <v>165</v>
      </c>
      <c r="B287" s="23" t="s">
        <v>237</v>
      </c>
      <c r="C287" s="200" t="s">
        <v>170</v>
      </c>
      <c r="D287" s="200" t="s">
        <v>171</v>
      </c>
      <c r="E287" s="200" t="s">
        <v>171</v>
      </c>
      <c r="F287" s="200" t="s">
        <v>171</v>
      </c>
      <c r="G287" s="200" t="s">
        <v>171</v>
      </c>
      <c r="H287" s="200"/>
      <c r="I287" s="200" t="s">
        <v>171</v>
      </c>
      <c r="J287" s="23"/>
    </row>
    <row r="288" spans="1:10" ht="110.25" x14ac:dyDescent="0.25">
      <c r="A288" s="200">
        <v>166</v>
      </c>
      <c r="B288" s="23" t="s">
        <v>238</v>
      </c>
      <c r="C288" s="200" t="s">
        <v>170</v>
      </c>
      <c r="D288" s="200" t="s">
        <v>239</v>
      </c>
      <c r="E288" s="200" t="s">
        <v>171</v>
      </c>
      <c r="F288" s="200" t="s">
        <v>171</v>
      </c>
      <c r="G288" s="200" t="s">
        <v>171</v>
      </c>
      <c r="H288" s="200"/>
      <c r="I288" s="200" t="s">
        <v>239</v>
      </c>
      <c r="J288" s="23"/>
    </row>
    <row r="289" spans="1:10" ht="120" customHeight="1" x14ac:dyDescent="0.25">
      <c r="A289" s="205">
        <v>167</v>
      </c>
      <c r="B289" s="23" t="s">
        <v>240</v>
      </c>
      <c r="C289" s="200" t="s">
        <v>170</v>
      </c>
      <c r="D289" s="200" t="s">
        <v>171</v>
      </c>
      <c r="E289" s="200" t="s">
        <v>171</v>
      </c>
      <c r="F289" s="200" t="s">
        <v>171</v>
      </c>
      <c r="G289" s="200" t="s">
        <v>171</v>
      </c>
      <c r="H289" s="200"/>
      <c r="I289" s="200" t="s">
        <v>171</v>
      </c>
      <c r="J289" s="23"/>
    </row>
    <row r="290" spans="1:10" ht="28.5" customHeight="1" x14ac:dyDescent="0.25">
      <c r="A290" s="261" t="s">
        <v>529</v>
      </c>
      <c r="B290" s="261"/>
      <c r="C290" s="261"/>
      <c r="D290" s="261"/>
      <c r="E290" s="261"/>
      <c r="F290" s="261"/>
      <c r="G290" s="261"/>
      <c r="H290" s="261"/>
      <c r="I290" s="261"/>
      <c r="J290" s="261"/>
    </row>
    <row r="291" spans="1:10" ht="236.25" x14ac:dyDescent="0.25">
      <c r="A291" s="200">
        <v>168</v>
      </c>
      <c r="B291" s="25" t="s">
        <v>241</v>
      </c>
      <c r="C291" s="200" t="s">
        <v>165</v>
      </c>
      <c r="D291" s="27">
        <v>4896</v>
      </c>
      <c r="E291" s="27">
        <v>1224</v>
      </c>
      <c r="F291" s="27">
        <v>1183</v>
      </c>
      <c r="G291" s="200" t="s">
        <v>242</v>
      </c>
      <c r="H291" s="200"/>
      <c r="I291" s="200" t="s">
        <v>243</v>
      </c>
      <c r="J291" s="200"/>
    </row>
    <row r="292" spans="1:10" ht="110.25" x14ac:dyDescent="0.25">
      <c r="A292" s="200">
        <v>169</v>
      </c>
      <c r="B292" s="23" t="s">
        <v>244</v>
      </c>
      <c r="C292" s="200" t="s">
        <v>165</v>
      </c>
      <c r="D292" s="200">
        <v>21</v>
      </c>
      <c r="E292" s="200">
        <v>3</v>
      </c>
      <c r="F292" s="200">
        <v>10</v>
      </c>
      <c r="G292" s="200">
        <v>10</v>
      </c>
      <c r="H292" s="200"/>
      <c r="I292" s="200">
        <v>15</v>
      </c>
      <c r="J292" s="200"/>
    </row>
    <row r="293" spans="1:10" x14ac:dyDescent="0.25">
      <c r="A293" s="262" t="s">
        <v>530</v>
      </c>
      <c r="B293" s="262"/>
      <c r="C293" s="262"/>
      <c r="D293" s="262"/>
      <c r="E293" s="262"/>
      <c r="F293" s="262"/>
      <c r="G293" s="262"/>
      <c r="H293" s="262"/>
      <c r="I293" s="262"/>
      <c r="J293" s="262"/>
    </row>
    <row r="294" spans="1:10" x14ac:dyDescent="0.25">
      <c r="A294" s="259" t="s">
        <v>372</v>
      </c>
      <c r="B294" s="259"/>
      <c r="C294" s="259"/>
      <c r="D294" s="259"/>
      <c r="E294" s="259"/>
      <c r="F294" s="259"/>
      <c r="G294" s="259"/>
      <c r="H294" s="259"/>
      <c r="I294" s="259"/>
      <c r="J294" s="259"/>
    </row>
    <row r="295" spans="1:10" ht="33.75" customHeight="1" x14ac:dyDescent="0.25">
      <c r="A295" s="260" t="s">
        <v>411</v>
      </c>
      <c r="B295" s="260"/>
      <c r="C295" s="260"/>
      <c r="D295" s="260"/>
      <c r="E295" s="260"/>
      <c r="F295" s="260"/>
      <c r="G295" s="260"/>
      <c r="H295" s="260"/>
      <c r="I295" s="260"/>
      <c r="J295" s="260"/>
    </row>
    <row r="296" spans="1:10" ht="21.75" customHeight="1" x14ac:dyDescent="0.25">
      <c r="A296" s="262" t="s">
        <v>517</v>
      </c>
      <c r="B296" s="262"/>
      <c r="C296" s="262"/>
      <c r="D296" s="262"/>
      <c r="E296" s="262"/>
      <c r="F296" s="262"/>
      <c r="G296" s="262"/>
      <c r="H296" s="262"/>
      <c r="I296" s="262"/>
      <c r="J296" s="262"/>
    </row>
    <row r="297" spans="1:10" ht="110.25" x14ac:dyDescent="0.25">
      <c r="A297" s="200">
        <v>170</v>
      </c>
      <c r="B297" s="23" t="s">
        <v>263</v>
      </c>
      <c r="C297" s="200" t="s">
        <v>165</v>
      </c>
      <c r="D297" s="200">
        <v>1</v>
      </c>
      <c r="E297" s="200">
        <v>0</v>
      </c>
      <c r="F297" s="200">
        <v>0</v>
      </c>
      <c r="G297" s="200">
        <v>0</v>
      </c>
      <c r="H297" s="200"/>
      <c r="I297" s="200">
        <v>0</v>
      </c>
      <c r="J297" s="23"/>
    </row>
    <row r="298" spans="1:10" ht="94.5" x14ac:dyDescent="0.25">
      <c r="A298" s="200">
        <v>171</v>
      </c>
      <c r="B298" s="23" t="s">
        <v>264</v>
      </c>
      <c r="C298" s="200" t="s">
        <v>165</v>
      </c>
      <c r="D298" s="200">
        <v>3</v>
      </c>
      <c r="E298" s="200">
        <v>0</v>
      </c>
      <c r="F298" s="200">
        <v>0</v>
      </c>
      <c r="G298" s="200">
        <v>0</v>
      </c>
      <c r="H298" s="23"/>
      <c r="I298" s="200">
        <v>1</v>
      </c>
      <c r="J298" s="23"/>
    </row>
    <row r="299" spans="1:10" ht="34.5" customHeight="1" x14ac:dyDescent="0.25">
      <c r="A299" s="200">
        <v>172</v>
      </c>
      <c r="B299" s="28" t="s">
        <v>265</v>
      </c>
      <c r="C299" s="200" t="s">
        <v>165</v>
      </c>
      <c r="D299" s="199">
        <v>2</v>
      </c>
      <c r="E299" s="200">
        <v>0</v>
      </c>
      <c r="F299" s="200">
        <v>0</v>
      </c>
      <c r="G299" s="200">
        <v>0</v>
      </c>
      <c r="H299" s="23"/>
      <c r="I299" s="200">
        <v>1</v>
      </c>
      <c r="J299" s="23"/>
    </row>
    <row r="300" spans="1:10" ht="189" x14ac:dyDescent="0.25">
      <c r="A300" s="200">
        <v>173</v>
      </c>
      <c r="B300" s="23" t="s">
        <v>266</v>
      </c>
      <c r="C300" s="200" t="s">
        <v>165</v>
      </c>
      <c r="D300" s="200">
        <v>0</v>
      </c>
      <c r="E300" s="200">
        <v>0</v>
      </c>
      <c r="F300" s="200">
        <v>0</v>
      </c>
      <c r="G300" s="200">
        <v>0</v>
      </c>
      <c r="H300" s="23"/>
      <c r="I300" s="200">
        <v>0</v>
      </c>
      <c r="J300" s="23"/>
    </row>
    <row r="301" spans="1:10" ht="31.5" x14ac:dyDescent="0.25">
      <c r="A301" s="200">
        <v>174</v>
      </c>
      <c r="B301" s="23" t="s">
        <v>267</v>
      </c>
      <c r="C301" s="200" t="s">
        <v>165</v>
      </c>
      <c r="D301" s="200">
        <v>1</v>
      </c>
      <c r="E301" s="200">
        <v>0</v>
      </c>
      <c r="F301" s="200">
        <v>0</v>
      </c>
      <c r="G301" s="200">
        <v>0</v>
      </c>
      <c r="H301" s="200"/>
      <c r="I301" s="200">
        <v>0</v>
      </c>
      <c r="J301" s="23"/>
    </row>
    <row r="302" spans="1:10" ht="31.5" x14ac:dyDescent="0.25">
      <c r="A302" s="200">
        <v>175</v>
      </c>
      <c r="B302" s="23" t="s">
        <v>268</v>
      </c>
      <c r="C302" s="200" t="s">
        <v>165</v>
      </c>
      <c r="D302" s="200">
        <v>2</v>
      </c>
      <c r="E302" s="200">
        <v>0</v>
      </c>
      <c r="F302" s="200">
        <v>0</v>
      </c>
      <c r="G302" s="200">
        <v>0</v>
      </c>
      <c r="H302" s="23"/>
      <c r="I302" s="200">
        <v>1</v>
      </c>
      <c r="J302" s="23"/>
    </row>
    <row r="303" spans="1:10" ht="31.5" x14ac:dyDescent="0.25">
      <c r="A303" s="200">
        <v>176</v>
      </c>
      <c r="B303" s="23" t="s">
        <v>269</v>
      </c>
      <c r="C303" s="200" t="s">
        <v>165</v>
      </c>
      <c r="D303" s="200">
        <v>9</v>
      </c>
      <c r="E303" s="200">
        <v>0</v>
      </c>
      <c r="F303" s="200">
        <v>0</v>
      </c>
      <c r="G303" s="200">
        <v>0</v>
      </c>
      <c r="H303" s="23"/>
      <c r="I303" s="200">
        <v>6</v>
      </c>
      <c r="J303" s="23"/>
    </row>
    <row r="304" spans="1:10" ht="406.5" customHeight="1" x14ac:dyDescent="0.25">
      <c r="A304" s="205">
        <v>177</v>
      </c>
      <c r="B304" s="28" t="s">
        <v>270</v>
      </c>
      <c r="C304" s="200" t="s">
        <v>161</v>
      </c>
      <c r="D304" s="200">
        <v>7</v>
      </c>
      <c r="E304" s="200">
        <v>0</v>
      </c>
      <c r="F304" s="200">
        <v>0</v>
      </c>
      <c r="G304" s="200">
        <v>0</v>
      </c>
      <c r="H304" s="23"/>
      <c r="I304" s="200">
        <v>4</v>
      </c>
      <c r="J304" s="23"/>
    </row>
    <row r="305" spans="1:10" ht="47.25" x14ac:dyDescent="0.25">
      <c r="A305" s="200">
        <v>178</v>
      </c>
      <c r="B305" s="23" t="s">
        <v>271</v>
      </c>
      <c r="C305" s="200" t="s">
        <v>165</v>
      </c>
      <c r="D305" s="200">
        <v>1</v>
      </c>
      <c r="E305" s="200">
        <v>0</v>
      </c>
      <c r="F305" s="200">
        <v>0</v>
      </c>
      <c r="G305" s="200">
        <v>0</v>
      </c>
      <c r="H305" s="200"/>
      <c r="I305" s="200">
        <v>0</v>
      </c>
      <c r="J305" s="23"/>
    </row>
    <row r="306" spans="1:10" ht="110.25" x14ac:dyDescent="0.25">
      <c r="A306" s="200">
        <v>179</v>
      </c>
      <c r="B306" s="23" t="s">
        <v>272</v>
      </c>
      <c r="C306" s="200" t="s">
        <v>165</v>
      </c>
      <c r="D306" s="200">
        <v>1</v>
      </c>
      <c r="E306" s="200">
        <v>0</v>
      </c>
      <c r="F306" s="200">
        <v>0</v>
      </c>
      <c r="G306" s="200">
        <v>0</v>
      </c>
      <c r="H306" s="200"/>
      <c r="I306" s="200">
        <v>0</v>
      </c>
      <c r="J306" s="23"/>
    </row>
    <row r="307" spans="1:10" ht="30.75" customHeight="1" x14ac:dyDescent="0.25">
      <c r="A307" s="262" t="s">
        <v>508</v>
      </c>
      <c r="B307" s="262"/>
      <c r="C307" s="262"/>
      <c r="D307" s="262"/>
      <c r="E307" s="262"/>
      <c r="F307" s="262"/>
      <c r="G307" s="262"/>
      <c r="H307" s="262"/>
      <c r="I307" s="262"/>
      <c r="J307" s="262"/>
    </row>
    <row r="308" spans="1:10" ht="47.25" x14ac:dyDescent="0.25">
      <c r="A308" s="200">
        <v>180</v>
      </c>
      <c r="B308" s="206" t="s">
        <v>273</v>
      </c>
      <c r="C308" s="200" t="s">
        <v>165</v>
      </c>
      <c r="D308" s="200">
        <v>3</v>
      </c>
      <c r="E308" s="200">
        <v>0</v>
      </c>
      <c r="F308" s="200">
        <v>0</v>
      </c>
      <c r="G308" s="200">
        <v>0</v>
      </c>
      <c r="H308" s="23"/>
      <c r="I308" s="200">
        <v>0</v>
      </c>
      <c r="J308" s="23"/>
    </row>
    <row r="309" spans="1:10" ht="173.25" x14ac:dyDescent="0.25">
      <c r="A309" s="205">
        <v>181</v>
      </c>
      <c r="B309" s="206" t="s">
        <v>274</v>
      </c>
      <c r="C309" s="200" t="s">
        <v>275</v>
      </c>
      <c r="D309" s="212">
        <v>24215.5</v>
      </c>
      <c r="E309" s="200">
        <v>0</v>
      </c>
      <c r="F309" s="200">
        <v>0</v>
      </c>
      <c r="G309" s="200">
        <v>0</v>
      </c>
      <c r="H309" s="23"/>
      <c r="I309" s="200">
        <v>0</v>
      </c>
      <c r="J309" s="23"/>
    </row>
    <row r="310" spans="1:10" ht="63" x14ac:dyDescent="0.25">
      <c r="A310" s="200">
        <v>182</v>
      </c>
      <c r="B310" s="23" t="s">
        <v>276</v>
      </c>
      <c r="C310" s="200" t="s">
        <v>165</v>
      </c>
      <c r="D310" s="200">
        <v>15</v>
      </c>
      <c r="E310" s="200">
        <v>0</v>
      </c>
      <c r="F310" s="200">
        <v>0</v>
      </c>
      <c r="G310" s="200">
        <v>0</v>
      </c>
      <c r="H310" s="23"/>
      <c r="I310" s="200">
        <v>10</v>
      </c>
      <c r="J310" s="23"/>
    </row>
    <row r="311" spans="1:10" ht="126" x14ac:dyDescent="0.25">
      <c r="A311" s="200">
        <v>183</v>
      </c>
      <c r="B311" s="206" t="s">
        <v>277</v>
      </c>
      <c r="C311" s="200" t="s">
        <v>165</v>
      </c>
      <c r="D311" s="200">
        <v>15</v>
      </c>
      <c r="E311" s="200">
        <v>0</v>
      </c>
      <c r="F311" s="200">
        <v>0</v>
      </c>
      <c r="G311" s="200">
        <v>0</v>
      </c>
      <c r="H311" s="23"/>
      <c r="I311" s="200">
        <v>10</v>
      </c>
      <c r="J311" s="23"/>
    </row>
    <row r="312" spans="1:10" ht="47.25" x14ac:dyDescent="0.25">
      <c r="A312" s="200">
        <v>184</v>
      </c>
      <c r="B312" s="206" t="s">
        <v>278</v>
      </c>
      <c r="C312" s="200" t="s">
        <v>165</v>
      </c>
      <c r="D312" s="200">
        <v>1</v>
      </c>
      <c r="E312" s="200">
        <v>0</v>
      </c>
      <c r="F312" s="200">
        <v>0</v>
      </c>
      <c r="G312" s="200">
        <v>0</v>
      </c>
      <c r="H312" s="200"/>
      <c r="I312" s="200">
        <v>0</v>
      </c>
      <c r="J312" s="23"/>
    </row>
    <row r="313" spans="1:10" ht="47.25" x14ac:dyDescent="0.25">
      <c r="A313" s="200">
        <v>185</v>
      </c>
      <c r="B313" s="206" t="s">
        <v>518</v>
      </c>
      <c r="C313" s="200" t="s">
        <v>165</v>
      </c>
      <c r="D313" s="200" t="s">
        <v>405</v>
      </c>
      <c r="E313" s="200">
        <v>0</v>
      </c>
      <c r="F313" s="200">
        <v>0</v>
      </c>
      <c r="G313" s="200">
        <v>0</v>
      </c>
      <c r="H313" s="200"/>
      <c r="I313" s="200">
        <v>0</v>
      </c>
      <c r="J313" s="23"/>
    </row>
    <row r="314" spans="1:10" ht="110.25" x14ac:dyDescent="0.25">
      <c r="A314" s="200">
        <v>186</v>
      </c>
      <c r="B314" s="206" t="s">
        <v>519</v>
      </c>
      <c r="C314" s="200" t="s">
        <v>165</v>
      </c>
      <c r="D314" s="200" t="s">
        <v>405</v>
      </c>
      <c r="E314" s="200">
        <v>0</v>
      </c>
      <c r="F314" s="200">
        <v>0</v>
      </c>
      <c r="G314" s="200">
        <v>0</v>
      </c>
      <c r="H314" s="200"/>
      <c r="I314" s="200">
        <v>0</v>
      </c>
      <c r="J314" s="23"/>
    </row>
    <row r="315" spans="1:10" ht="63" x14ac:dyDescent="0.25">
      <c r="A315" s="200">
        <v>187</v>
      </c>
      <c r="B315" s="23" t="s">
        <v>279</v>
      </c>
      <c r="C315" s="200" t="s">
        <v>275</v>
      </c>
      <c r="D315" s="213">
        <v>2246427.7599999998</v>
      </c>
      <c r="E315" s="200">
        <v>0</v>
      </c>
      <c r="F315" s="200">
        <v>0</v>
      </c>
      <c r="G315" s="200">
        <v>0</v>
      </c>
      <c r="H315" s="200"/>
      <c r="I315" s="200">
        <v>0</v>
      </c>
      <c r="J315" s="23"/>
    </row>
    <row r="316" spans="1:10" ht="110.25" x14ac:dyDescent="0.25">
      <c r="A316" s="200">
        <v>188</v>
      </c>
      <c r="B316" s="214" t="s">
        <v>280</v>
      </c>
      <c r="C316" s="200" t="s">
        <v>275</v>
      </c>
      <c r="D316" s="213">
        <v>3287356.82</v>
      </c>
      <c r="E316" s="200">
        <v>0</v>
      </c>
      <c r="F316" s="200">
        <v>0</v>
      </c>
      <c r="G316" s="200">
        <v>0</v>
      </c>
      <c r="H316" s="200"/>
      <c r="I316" s="200">
        <v>0</v>
      </c>
      <c r="J316" s="23"/>
    </row>
    <row r="317" spans="1:10" ht="110.25" x14ac:dyDescent="0.25">
      <c r="A317" s="200">
        <v>189</v>
      </c>
      <c r="B317" s="206" t="s">
        <v>281</v>
      </c>
      <c r="C317" s="200" t="s">
        <v>165</v>
      </c>
      <c r="D317" s="200">
        <v>10</v>
      </c>
      <c r="E317" s="200">
        <v>0</v>
      </c>
      <c r="F317" s="200">
        <v>0</v>
      </c>
      <c r="G317" s="200">
        <v>0</v>
      </c>
      <c r="H317" s="23"/>
      <c r="I317" s="200">
        <v>6</v>
      </c>
      <c r="J317" s="23"/>
    </row>
    <row r="318" spans="1:10" ht="78.75" x14ac:dyDescent="0.25">
      <c r="A318" s="200">
        <v>190</v>
      </c>
      <c r="B318" s="206" t="s">
        <v>520</v>
      </c>
      <c r="C318" s="200" t="s">
        <v>275</v>
      </c>
      <c r="D318" s="200" t="s">
        <v>405</v>
      </c>
      <c r="E318" s="200">
        <v>0</v>
      </c>
      <c r="F318" s="200">
        <v>0</v>
      </c>
      <c r="G318" s="200">
        <v>0</v>
      </c>
      <c r="H318" s="23"/>
      <c r="I318" s="200">
        <v>0</v>
      </c>
      <c r="J318" s="23"/>
    </row>
    <row r="319" spans="1:10" ht="31.5" x14ac:dyDescent="0.25">
      <c r="A319" s="200">
        <v>191</v>
      </c>
      <c r="B319" s="206" t="s">
        <v>282</v>
      </c>
      <c r="C319" s="200" t="s">
        <v>165</v>
      </c>
      <c r="D319" s="200">
        <v>15</v>
      </c>
      <c r="E319" s="200">
        <v>0</v>
      </c>
      <c r="F319" s="200">
        <v>0</v>
      </c>
      <c r="G319" s="200">
        <v>0</v>
      </c>
      <c r="H319" s="23"/>
      <c r="I319" s="200">
        <v>10</v>
      </c>
      <c r="J319" s="23"/>
    </row>
    <row r="320" spans="1:10" ht="31.5" x14ac:dyDescent="0.25">
      <c r="A320" s="200">
        <v>192</v>
      </c>
      <c r="B320" s="214" t="s">
        <v>283</v>
      </c>
      <c r="C320" s="200" t="s">
        <v>165</v>
      </c>
      <c r="D320" s="200">
        <v>17555</v>
      </c>
      <c r="E320" s="200">
        <v>0</v>
      </c>
      <c r="F320" s="200">
        <v>0</v>
      </c>
      <c r="G320" s="200">
        <v>0</v>
      </c>
      <c r="H320" s="23"/>
      <c r="I320" s="200">
        <v>0</v>
      </c>
      <c r="J320" s="23"/>
    </row>
    <row r="321" spans="1:10" ht="78.75" x14ac:dyDescent="0.25">
      <c r="A321" s="200">
        <v>193</v>
      </c>
      <c r="B321" s="214" t="s">
        <v>284</v>
      </c>
      <c r="C321" s="200" t="s">
        <v>165</v>
      </c>
      <c r="D321" s="200">
        <v>3921</v>
      </c>
      <c r="E321" s="200">
        <v>0</v>
      </c>
      <c r="F321" s="200">
        <v>0</v>
      </c>
      <c r="G321" s="200">
        <v>0</v>
      </c>
      <c r="H321" s="23"/>
      <c r="I321" s="200">
        <v>0</v>
      </c>
      <c r="J321" s="23"/>
    </row>
    <row r="322" spans="1:10" ht="63" x14ac:dyDescent="0.25">
      <c r="A322" s="200">
        <v>194</v>
      </c>
      <c r="B322" s="206" t="s">
        <v>285</v>
      </c>
      <c r="C322" s="200" t="s">
        <v>165</v>
      </c>
      <c r="D322" s="200">
        <v>47</v>
      </c>
      <c r="E322" s="200">
        <v>0</v>
      </c>
      <c r="F322" s="200">
        <v>0</v>
      </c>
      <c r="G322" s="200">
        <v>0</v>
      </c>
      <c r="H322" s="23"/>
      <c r="I322" s="200">
        <v>0</v>
      </c>
      <c r="J322" s="23"/>
    </row>
    <row r="323" spans="1:10" ht="99.75" customHeight="1" x14ac:dyDescent="0.25">
      <c r="A323" s="200">
        <v>195</v>
      </c>
      <c r="B323" s="208" t="s">
        <v>286</v>
      </c>
      <c r="C323" s="200" t="s">
        <v>165</v>
      </c>
      <c r="D323" s="200">
        <v>2</v>
      </c>
      <c r="E323" s="200">
        <v>0</v>
      </c>
      <c r="F323" s="200">
        <v>0</v>
      </c>
      <c r="G323" s="200">
        <v>0</v>
      </c>
      <c r="H323" s="23"/>
      <c r="I323" s="200">
        <v>0</v>
      </c>
      <c r="J323" s="23"/>
    </row>
    <row r="324" spans="1:10" ht="78.75" x14ac:dyDescent="0.25">
      <c r="A324" s="205">
        <v>196</v>
      </c>
      <c r="B324" s="215" t="s">
        <v>287</v>
      </c>
      <c r="C324" s="200" t="s">
        <v>165</v>
      </c>
      <c r="D324" s="200">
        <v>108</v>
      </c>
      <c r="E324" s="200">
        <v>25</v>
      </c>
      <c r="F324" s="200">
        <v>0</v>
      </c>
      <c r="G324" s="200">
        <v>25</v>
      </c>
      <c r="H324" s="23"/>
      <c r="I324" s="200">
        <v>34</v>
      </c>
      <c r="J324" s="23"/>
    </row>
    <row r="325" spans="1:10" ht="34.5" customHeight="1" x14ac:dyDescent="0.25">
      <c r="A325" s="260" t="s">
        <v>412</v>
      </c>
      <c r="B325" s="260"/>
      <c r="C325" s="260"/>
      <c r="D325" s="260"/>
      <c r="E325" s="260"/>
      <c r="F325" s="260"/>
      <c r="G325" s="260"/>
      <c r="H325" s="260"/>
      <c r="I325" s="260"/>
      <c r="J325" s="260"/>
    </row>
    <row r="326" spans="1:10" ht="26.25" customHeight="1" x14ac:dyDescent="0.25">
      <c r="A326" s="261" t="s">
        <v>531</v>
      </c>
      <c r="B326" s="261"/>
      <c r="C326" s="261"/>
      <c r="D326" s="261"/>
      <c r="E326" s="261"/>
      <c r="F326" s="261"/>
      <c r="G326" s="261"/>
      <c r="H326" s="261"/>
      <c r="I326" s="261"/>
      <c r="J326" s="261"/>
    </row>
    <row r="327" spans="1:10" ht="63" x14ac:dyDescent="0.25">
      <c r="A327" s="200">
        <v>197</v>
      </c>
      <c r="B327" s="23" t="s">
        <v>342</v>
      </c>
      <c r="C327" s="200" t="s">
        <v>165</v>
      </c>
      <c r="D327" s="200">
        <v>0</v>
      </c>
      <c r="E327" s="200">
        <v>0</v>
      </c>
      <c r="F327" s="200">
        <v>0</v>
      </c>
      <c r="G327" s="200">
        <v>0</v>
      </c>
      <c r="H327" s="200"/>
      <c r="I327" s="200">
        <v>0</v>
      </c>
      <c r="J327" s="23"/>
    </row>
    <row r="328" spans="1:10" ht="94.5" x14ac:dyDescent="0.25">
      <c r="A328" s="200">
        <v>198</v>
      </c>
      <c r="B328" s="23" t="s">
        <v>343</v>
      </c>
      <c r="C328" s="200" t="s">
        <v>165</v>
      </c>
      <c r="D328" s="200">
        <v>0</v>
      </c>
      <c r="E328" s="200">
        <v>0</v>
      </c>
      <c r="F328" s="200">
        <v>0</v>
      </c>
      <c r="G328" s="200">
        <v>0</v>
      </c>
      <c r="H328" s="200"/>
      <c r="I328" s="200">
        <v>0</v>
      </c>
      <c r="J328" s="23"/>
    </row>
    <row r="329" spans="1:10" ht="162.75" customHeight="1" x14ac:dyDescent="0.25">
      <c r="A329" s="200">
        <v>199</v>
      </c>
      <c r="B329" s="23" t="s">
        <v>344</v>
      </c>
      <c r="C329" s="200" t="s">
        <v>165</v>
      </c>
      <c r="D329" s="200">
        <v>0</v>
      </c>
      <c r="E329" s="200">
        <v>0</v>
      </c>
      <c r="F329" s="200">
        <v>0</v>
      </c>
      <c r="G329" s="200">
        <v>0</v>
      </c>
      <c r="H329" s="200"/>
      <c r="I329" s="200">
        <v>0</v>
      </c>
      <c r="J329" s="23"/>
    </row>
    <row r="330" spans="1:10" ht="94.5" x14ac:dyDescent="0.25">
      <c r="A330" s="200">
        <v>200</v>
      </c>
      <c r="B330" s="23" t="s">
        <v>345</v>
      </c>
      <c r="C330" s="200" t="s">
        <v>165</v>
      </c>
      <c r="D330" s="200">
        <v>2</v>
      </c>
      <c r="E330" s="200">
        <v>0</v>
      </c>
      <c r="F330" s="200">
        <v>0</v>
      </c>
      <c r="G330" s="200">
        <v>0</v>
      </c>
      <c r="H330" s="200"/>
      <c r="I330" s="200">
        <v>0</v>
      </c>
      <c r="J330" s="23"/>
    </row>
    <row r="331" spans="1:10" ht="78.75" x14ac:dyDescent="0.25">
      <c r="A331" s="205">
        <v>201</v>
      </c>
      <c r="B331" s="23" t="s">
        <v>346</v>
      </c>
      <c r="C331" s="200" t="s">
        <v>165</v>
      </c>
      <c r="D331" s="200">
        <v>1</v>
      </c>
      <c r="E331" s="200">
        <v>0</v>
      </c>
      <c r="F331" s="200">
        <v>0</v>
      </c>
      <c r="G331" s="200">
        <v>0</v>
      </c>
      <c r="H331" s="200"/>
      <c r="I331" s="200">
        <v>0</v>
      </c>
      <c r="J331" s="23"/>
    </row>
    <row r="332" spans="1:10" ht="41.25" customHeight="1" x14ac:dyDescent="0.25">
      <c r="A332" s="291" t="s">
        <v>413</v>
      </c>
      <c r="B332" s="291"/>
      <c r="C332" s="291"/>
      <c r="D332" s="291"/>
      <c r="E332" s="291"/>
      <c r="F332" s="291"/>
      <c r="G332" s="291"/>
      <c r="H332" s="291"/>
      <c r="I332" s="291"/>
      <c r="J332" s="291"/>
    </row>
    <row r="333" spans="1:10" ht="42.75" customHeight="1" x14ac:dyDescent="0.25">
      <c r="A333" s="273" t="s">
        <v>497</v>
      </c>
      <c r="B333" s="273"/>
      <c r="C333" s="273"/>
      <c r="D333" s="273"/>
      <c r="E333" s="273"/>
      <c r="F333" s="273"/>
      <c r="G333" s="273"/>
      <c r="H333" s="273"/>
      <c r="I333" s="273"/>
      <c r="J333" s="273"/>
    </row>
    <row r="334" spans="1:10" x14ac:dyDescent="0.25">
      <c r="A334" s="288" t="s">
        <v>372</v>
      </c>
      <c r="B334" s="288"/>
      <c r="C334" s="288"/>
      <c r="D334" s="288"/>
      <c r="E334" s="288"/>
      <c r="F334" s="288"/>
      <c r="G334" s="288"/>
      <c r="H334" s="288"/>
      <c r="I334" s="288"/>
      <c r="J334" s="288"/>
    </row>
    <row r="335" spans="1:10" ht="42.75" customHeight="1" x14ac:dyDescent="0.25">
      <c r="A335" s="273" t="s">
        <v>498</v>
      </c>
      <c r="B335" s="273"/>
      <c r="C335" s="273"/>
      <c r="D335" s="273"/>
      <c r="E335" s="273"/>
      <c r="F335" s="273"/>
      <c r="G335" s="273"/>
      <c r="H335" s="273"/>
      <c r="I335" s="273"/>
      <c r="J335" s="273"/>
    </row>
    <row r="336" spans="1:10" ht="16.5" customHeight="1" x14ac:dyDescent="0.25">
      <c r="A336" s="288" t="s">
        <v>372</v>
      </c>
      <c r="B336" s="288"/>
      <c r="C336" s="288"/>
      <c r="D336" s="288"/>
      <c r="E336" s="288"/>
      <c r="F336" s="288"/>
      <c r="G336" s="288"/>
      <c r="H336" s="288"/>
      <c r="I336" s="288"/>
      <c r="J336" s="288"/>
    </row>
    <row r="337" spans="7:10" x14ac:dyDescent="0.25">
      <c r="G337" s="26"/>
      <c r="H337" s="26"/>
      <c r="I337" s="26"/>
      <c r="J337" s="26"/>
    </row>
    <row r="338" spans="7:10" x14ac:dyDescent="0.25">
      <c r="G338" s="26"/>
      <c r="H338" s="26"/>
      <c r="I338" s="26"/>
      <c r="J338" s="26"/>
    </row>
    <row r="339" spans="7:10" x14ac:dyDescent="0.25">
      <c r="G339" s="26"/>
      <c r="H339" s="26"/>
      <c r="I339" s="26"/>
      <c r="J339" s="26"/>
    </row>
    <row r="340" spans="7:10" x14ac:dyDescent="0.25">
      <c r="G340" s="26"/>
      <c r="H340" s="26"/>
      <c r="I340" s="26"/>
      <c r="J340" s="26"/>
    </row>
    <row r="341" spans="7:10" x14ac:dyDescent="0.25">
      <c r="G341" s="26"/>
      <c r="H341" s="26"/>
      <c r="I341" s="26"/>
      <c r="J341" s="26"/>
    </row>
    <row r="342" spans="7:10" x14ac:dyDescent="0.25">
      <c r="G342" s="26"/>
      <c r="H342" s="26"/>
      <c r="I342" s="26"/>
      <c r="J342" s="26"/>
    </row>
    <row r="343" spans="7:10" x14ac:dyDescent="0.25">
      <c r="G343" s="26"/>
      <c r="H343" s="26"/>
      <c r="I343" s="26"/>
      <c r="J343" s="26"/>
    </row>
    <row r="344" spans="7:10" x14ac:dyDescent="0.25">
      <c r="G344" s="26"/>
      <c r="H344" s="26"/>
      <c r="I344" s="26"/>
      <c r="J344" s="26"/>
    </row>
    <row r="345" spans="7:10" x14ac:dyDescent="0.25">
      <c r="G345" s="26"/>
      <c r="H345" s="26"/>
      <c r="I345" s="26"/>
      <c r="J345" s="26"/>
    </row>
    <row r="346" spans="7:10" x14ac:dyDescent="0.25">
      <c r="G346" s="26"/>
      <c r="H346" s="26"/>
      <c r="I346" s="26"/>
      <c r="J346" s="26"/>
    </row>
    <row r="347" spans="7:10" x14ac:dyDescent="0.25">
      <c r="G347" s="26"/>
      <c r="H347" s="26"/>
      <c r="I347" s="26"/>
      <c r="J347" s="26"/>
    </row>
    <row r="348" spans="7:10" x14ac:dyDescent="0.25">
      <c r="G348" s="26"/>
      <c r="H348" s="26"/>
      <c r="I348" s="26"/>
      <c r="J348" s="26"/>
    </row>
    <row r="349" spans="7:10" x14ac:dyDescent="0.25">
      <c r="G349" s="26"/>
      <c r="H349" s="26"/>
      <c r="I349" s="26"/>
      <c r="J349" s="26"/>
    </row>
    <row r="350" spans="7:10" x14ac:dyDescent="0.25">
      <c r="G350" s="26"/>
      <c r="H350" s="26"/>
      <c r="I350" s="26"/>
      <c r="J350" s="26"/>
    </row>
    <row r="351" spans="7:10" x14ac:dyDescent="0.25">
      <c r="G351" s="26"/>
      <c r="H351" s="26"/>
      <c r="I351" s="26"/>
      <c r="J351" s="26"/>
    </row>
    <row r="352" spans="7:10" x14ac:dyDescent="0.25">
      <c r="G352" s="26"/>
      <c r="H352" s="26"/>
      <c r="I352" s="26"/>
      <c r="J352" s="26"/>
    </row>
    <row r="353" spans="7:10" x14ac:dyDescent="0.25">
      <c r="G353" s="26"/>
      <c r="H353" s="26"/>
      <c r="I353" s="26"/>
      <c r="J353" s="26"/>
    </row>
    <row r="354" spans="7:10" x14ac:dyDescent="0.25">
      <c r="G354" s="26"/>
      <c r="H354" s="26"/>
      <c r="I354" s="26"/>
      <c r="J354" s="26"/>
    </row>
    <row r="355" spans="7:10" x14ac:dyDescent="0.25">
      <c r="G355" s="26"/>
      <c r="H355" s="26"/>
      <c r="I355" s="26"/>
      <c r="J355" s="26"/>
    </row>
    <row r="356" spans="7:10" x14ac:dyDescent="0.25">
      <c r="G356" s="26"/>
      <c r="H356" s="26"/>
      <c r="I356" s="26"/>
      <c r="J356" s="26"/>
    </row>
    <row r="357" spans="7:10" x14ac:dyDescent="0.25">
      <c r="G357" s="26"/>
      <c r="H357" s="26"/>
      <c r="I357" s="26"/>
      <c r="J357" s="26"/>
    </row>
    <row r="358" spans="7:10" x14ac:dyDescent="0.25">
      <c r="G358" s="26"/>
      <c r="H358" s="26"/>
      <c r="I358" s="26"/>
      <c r="J358" s="26"/>
    </row>
    <row r="359" spans="7:10" x14ac:dyDescent="0.25">
      <c r="G359" s="26"/>
      <c r="H359" s="26"/>
      <c r="I359" s="26"/>
      <c r="J359" s="26"/>
    </row>
    <row r="360" spans="7:10" x14ac:dyDescent="0.25">
      <c r="G360" s="26"/>
      <c r="H360" s="26"/>
      <c r="I360" s="26"/>
      <c r="J360" s="26"/>
    </row>
    <row r="361" spans="7:10" x14ac:dyDescent="0.25">
      <c r="G361" s="26"/>
      <c r="H361" s="26"/>
      <c r="I361" s="26"/>
      <c r="J361" s="26"/>
    </row>
    <row r="362" spans="7:10" x14ac:dyDescent="0.25">
      <c r="G362" s="26"/>
      <c r="H362" s="26"/>
      <c r="I362" s="26"/>
      <c r="J362" s="26"/>
    </row>
    <row r="363" spans="7:10" x14ac:dyDescent="0.25">
      <c r="G363" s="26"/>
      <c r="H363" s="26"/>
      <c r="I363" s="26"/>
      <c r="J363" s="26"/>
    </row>
    <row r="364" spans="7:10" x14ac:dyDescent="0.25">
      <c r="G364" s="26"/>
      <c r="H364" s="26"/>
      <c r="I364" s="26"/>
      <c r="J364" s="26"/>
    </row>
    <row r="365" spans="7:10" x14ac:dyDescent="0.25">
      <c r="G365" s="26"/>
      <c r="H365" s="26"/>
      <c r="I365" s="26"/>
      <c r="J365" s="26"/>
    </row>
    <row r="366" spans="7:10" x14ac:dyDescent="0.25">
      <c r="G366" s="26"/>
      <c r="H366" s="26"/>
      <c r="I366" s="26"/>
      <c r="J366" s="26"/>
    </row>
    <row r="367" spans="7:10" x14ac:dyDescent="0.25">
      <c r="G367" s="26"/>
      <c r="H367" s="26"/>
      <c r="I367" s="26"/>
      <c r="J367" s="26"/>
    </row>
    <row r="368" spans="7:10" x14ac:dyDescent="0.25">
      <c r="G368" s="26"/>
      <c r="H368" s="26"/>
      <c r="I368" s="26"/>
      <c r="J368" s="26"/>
    </row>
    <row r="369" spans="7:10" x14ac:dyDescent="0.25">
      <c r="G369" s="26"/>
      <c r="H369" s="26"/>
      <c r="I369" s="26"/>
      <c r="J369" s="26"/>
    </row>
    <row r="370" spans="7:10" x14ac:dyDescent="0.25">
      <c r="G370" s="26"/>
      <c r="H370" s="26"/>
      <c r="I370" s="26"/>
      <c r="J370" s="26"/>
    </row>
    <row r="371" spans="7:10" x14ac:dyDescent="0.25">
      <c r="G371" s="26"/>
      <c r="H371" s="26"/>
      <c r="I371" s="26"/>
      <c r="J371" s="26"/>
    </row>
    <row r="372" spans="7:10" x14ac:dyDescent="0.25">
      <c r="G372" s="26"/>
      <c r="H372" s="26"/>
      <c r="I372" s="26"/>
      <c r="J372" s="26"/>
    </row>
    <row r="373" spans="7:10" x14ac:dyDescent="0.25">
      <c r="G373" s="26"/>
      <c r="H373" s="26"/>
      <c r="I373" s="26"/>
      <c r="J373" s="26"/>
    </row>
    <row r="374" spans="7:10" x14ac:dyDescent="0.25">
      <c r="G374" s="26"/>
      <c r="H374" s="26"/>
      <c r="I374" s="26"/>
      <c r="J374" s="26"/>
    </row>
    <row r="375" spans="7:10" x14ac:dyDescent="0.25">
      <c r="G375" s="26"/>
      <c r="H375" s="26"/>
      <c r="I375" s="26"/>
      <c r="J375" s="26"/>
    </row>
    <row r="376" spans="7:10" x14ac:dyDescent="0.25">
      <c r="G376" s="26"/>
      <c r="H376" s="26"/>
      <c r="I376" s="26"/>
      <c r="J376" s="26"/>
    </row>
    <row r="377" spans="7:10" x14ac:dyDescent="0.25">
      <c r="G377" s="26"/>
      <c r="H377" s="26"/>
      <c r="I377" s="26"/>
      <c r="J377" s="26"/>
    </row>
    <row r="378" spans="7:10" x14ac:dyDescent="0.25">
      <c r="G378" s="26"/>
      <c r="H378" s="26"/>
      <c r="I378" s="26"/>
      <c r="J378" s="26"/>
    </row>
    <row r="379" spans="7:10" x14ac:dyDescent="0.25">
      <c r="G379" s="26"/>
      <c r="H379" s="26"/>
      <c r="I379" s="26"/>
      <c r="J379" s="26"/>
    </row>
    <row r="380" spans="7:10" x14ac:dyDescent="0.25">
      <c r="G380" s="26"/>
      <c r="H380" s="26"/>
      <c r="I380" s="26"/>
      <c r="J380" s="26"/>
    </row>
    <row r="381" spans="7:10" x14ac:dyDescent="0.25">
      <c r="G381" s="26"/>
      <c r="H381" s="26"/>
      <c r="I381" s="26"/>
      <c r="J381" s="26"/>
    </row>
    <row r="382" spans="7:10" x14ac:dyDescent="0.25">
      <c r="G382" s="26"/>
      <c r="H382" s="26"/>
      <c r="I382" s="26"/>
      <c r="J382" s="26"/>
    </row>
    <row r="383" spans="7:10" x14ac:dyDescent="0.25">
      <c r="G383" s="26"/>
      <c r="H383" s="26"/>
      <c r="I383" s="26"/>
      <c r="J383" s="26"/>
    </row>
    <row r="384" spans="7:10" x14ac:dyDescent="0.25">
      <c r="G384" s="26"/>
      <c r="H384" s="26"/>
      <c r="I384" s="26"/>
      <c r="J384" s="26"/>
    </row>
    <row r="385" spans="7:10" x14ac:dyDescent="0.25">
      <c r="G385" s="26"/>
      <c r="H385" s="26"/>
      <c r="I385" s="26"/>
      <c r="J385" s="26"/>
    </row>
    <row r="386" spans="7:10" x14ac:dyDescent="0.25">
      <c r="G386" s="26"/>
      <c r="H386" s="26"/>
      <c r="I386" s="26"/>
      <c r="J386" s="26"/>
    </row>
    <row r="387" spans="7:10" x14ac:dyDescent="0.25">
      <c r="G387" s="26"/>
      <c r="H387" s="26"/>
      <c r="I387" s="26"/>
      <c r="J387" s="26"/>
    </row>
    <row r="388" spans="7:10" x14ac:dyDescent="0.25">
      <c r="G388" s="26"/>
      <c r="H388" s="26"/>
      <c r="I388" s="26"/>
      <c r="J388" s="26"/>
    </row>
    <row r="389" spans="7:10" x14ac:dyDescent="0.25">
      <c r="G389" s="26"/>
      <c r="H389" s="26"/>
      <c r="I389" s="26"/>
      <c r="J389" s="26"/>
    </row>
    <row r="390" spans="7:10" x14ac:dyDescent="0.25">
      <c r="G390" s="26"/>
      <c r="H390" s="26"/>
      <c r="I390" s="26"/>
      <c r="J390" s="26"/>
    </row>
    <row r="391" spans="7:10" x14ac:dyDescent="0.25">
      <c r="G391" s="26"/>
      <c r="H391" s="26"/>
      <c r="I391" s="26"/>
      <c r="J391" s="26"/>
    </row>
    <row r="392" spans="7:10" x14ac:dyDescent="0.25">
      <c r="G392" s="26"/>
      <c r="H392" s="26"/>
      <c r="I392" s="26"/>
      <c r="J392" s="26"/>
    </row>
    <row r="393" spans="7:10" x14ac:dyDescent="0.25">
      <c r="G393" s="26"/>
      <c r="H393" s="26"/>
      <c r="I393" s="26"/>
      <c r="J393" s="26"/>
    </row>
    <row r="394" spans="7:10" x14ac:dyDescent="0.25">
      <c r="G394" s="26"/>
      <c r="H394" s="26"/>
      <c r="I394" s="26"/>
      <c r="J394" s="26"/>
    </row>
    <row r="395" spans="7:10" x14ac:dyDescent="0.25">
      <c r="G395" s="26"/>
      <c r="H395" s="26"/>
      <c r="I395" s="26"/>
      <c r="J395" s="26"/>
    </row>
    <row r="396" spans="7:10" x14ac:dyDescent="0.25">
      <c r="G396" s="26"/>
      <c r="H396" s="26"/>
      <c r="I396" s="26"/>
      <c r="J396" s="26"/>
    </row>
    <row r="397" spans="7:10" x14ac:dyDescent="0.25">
      <c r="G397" s="26"/>
      <c r="H397" s="26"/>
      <c r="I397" s="26"/>
      <c r="J397" s="26"/>
    </row>
    <row r="398" spans="7:10" x14ac:dyDescent="0.25">
      <c r="G398" s="26"/>
      <c r="H398" s="26"/>
      <c r="I398" s="26"/>
      <c r="J398" s="26"/>
    </row>
    <row r="399" spans="7:10" x14ac:dyDescent="0.25">
      <c r="G399" s="26"/>
      <c r="H399" s="26"/>
      <c r="I399" s="26"/>
      <c r="J399" s="26"/>
    </row>
    <row r="400" spans="7:10" x14ac:dyDescent="0.25">
      <c r="G400" s="26"/>
      <c r="H400" s="26"/>
      <c r="I400" s="26"/>
      <c r="J400" s="26"/>
    </row>
    <row r="401" spans="7:10" x14ac:dyDescent="0.25">
      <c r="G401" s="26"/>
      <c r="H401" s="26"/>
      <c r="I401" s="26"/>
      <c r="J401" s="26"/>
    </row>
    <row r="402" spans="7:10" x14ac:dyDescent="0.25">
      <c r="G402" s="26"/>
      <c r="H402" s="26"/>
      <c r="I402" s="26"/>
      <c r="J402" s="26"/>
    </row>
    <row r="403" spans="7:10" x14ac:dyDescent="0.25">
      <c r="G403" s="26"/>
      <c r="H403" s="26"/>
      <c r="I403" s="26"/>
      <c r="J403" s="26"/>
    </row>
    <row r="404" spans="7:10" x14ac:dyDescent="0.25">
      <c r="G404" s="26"/>
      <c r="H404" s="26"/>
      <c r="I404" s="26"/>
      <c r="J404" s="26"/>
    </row>
    <row r="405" spans="7:10" x14ac:dyDescent="0.25">
      <c r="G405" s="26"/>
      <c r="H405" s="26"/>
      <c r="I405" s="26"/>
      <c r="J405" s="26"/>
    </row>
    <row r="406" spans="7:10" x14ac:dyDescent="0.25">
      <c r="G406" s="26"/>
      <c r="H406" s="26"/>
      <c r="I406" s="26"/>
      <c r="J406" s="26"/>
    </row>
    <row r="407" spans="7:10" x14ac:dyDescent="0.25">
      <c r="G407" s="26"/>
      <c r="H407" s="26"/>
      <c r="I407" s="26"/>
      <c r="J407" s="26"/>
    </row>
    <row r="408" spans="7:10" x14ac:dyDescent="0.25">
      <c r="G408" s="26"/>
      <c r="H408" s="26"/>
      <c r="I408" s="26"/>
      <c r="J408" s="26"/>
    </row>
    <row r="409" spans="7:10" x14ac:dyDescent="0.25">
      <c r="G409" s="26"/>
      <c r="H409" s="26"/>
      <c r="I409" s="26"/>
      <c r="J409" s="26"/>
    </row>
    <row r="410" spans="7:10" x14ac:dyDescent="0.25">
      <c r="G410" s="26"/>
      <c r="H410" s="26"/>
      <c r="I410" s="26"/>
      <c r="J410" s="26"/>
    </row>
    <row r="411" spans="7:10" x14ac:dyDescent="0.25">
      <c r="G411" s="26"/>
      <c r="H411" s="26"/>
      <c r="I411" s="26"/>
      <c r="J411" s="26"/>
    </row>
    <row r="412" spans="7:10" x14ac:dyDescent="0.25">
      <c r="G412" s="26"/>
      <c r="H412" s="26"/>
      <c r="I412" s="26"/>
      <c r="J412" s="26"/>
    </row>
    <row r="413" spans="7:10" x14ac:dyDescent="0.25">
      <c r="G413" s="26"/>
      <c r="H413" s="26"/>
      <c r="I413" s="26"/>
      <c r="J413" s="26"/>
    </row>
    <row r="414" spans="7:10" x14ac:dyDescent="0.25">
      <c r="G414" s="26"/>
      <c r="H414" s="26"/>
      <c r="I414" s="26"/>
      <c r="J414" s="26"/>
    </row>
    <row r="415" spans="7:10" x14ac:dyDescent="0.25">
      <c r="G415" s="26"/>
      <c r="H415" s="26"/>
      <c r="I415" s="26"/>
      <c r="J415" s="26"/>
    </row>
    <row r="416" spans="7:10" x14ac:dyDescent="0.25">
      <c r="G416" s="26"/>
      <c r="H416" s="26"/>
      <c r="I416" s="26"/>
      <c r="J416" s="26"/>
    </row>
    <row r="417" spans="7:10" x14ac:dyDescent="0.25">
      <c r="G417" s="26"/>
      <c r="H417" s="26"/>
      <c r="I417" s="26"/>
      <c r="J417" s="26"/>
    </row>
    <row r="418" spans="7:10" x14ac:dyDescent="0.25">
      <c r="G418" s="26"/>
      <c r="H418" s="26"/>
      <c r="I418" s="26"/>
      <c r="J418" s="26"/>
    </row>
    <row r="419" spans="7:10" x14ac:dyDescent="0.25">
      <c r="G419" s="26"/>
      <c r="H419" s="26"/>
      <c r="I419" s="26"/>
      <c r="J419" s="26"/>
    </row>
    <row r="420" spans="7:10" x14ac:dyDescent="0.25">
      <c r="G420" s="26"/>
      <c r="H420" s="26"/>
      <c r="I420" s="26"/>
      <c r="J420" s="26"/>
    </row>
    <row r="421" spans="7:10" x14ac:dyDescent="0.25">
      <c r="G421" s="26"/>
      <c r="H421" s="26"/>
      <c r="I421" s="26"/>
      <c r="J421" s="26"/>
    </row>
    <row r="422" spans="7:10" x14ac:dyDescent="0.25">
      <c r="G422" s="26"/>
      <c r="H422" s="26"/>
      <c r="I422" s="26"/>
      <c r="J422" s="26"/>
    </row>
    <row r="423" spans="7:10" x14ac:dyDescent="0.25">
      <c r="G423" s="26"/>
      <c r="H423" s="26"/>
      <c r="I423" s="26"/>
      <c r="J423" s="26"/>
    </row>
    <row r="424" spans="7:10" x14ac:dyDescent="0.25">
      <c r="G424" s="26"/>
      <c r="H424" s="26"/>
      <c r="I424" s="26"/>
      <c r="J424" s="26"/>
    </row>
    <row r="425" spans="7:10" x14ac:dyDescent="0.25">
      <c r="G425" s="26"/>
      <c r="H425" s="26"/>
      <c r="I425" s="26"/>
      <c r="J425" s="26"/>
    </row>
    <row r="426" spans="7:10" x14ac:dyDescent="0.25">
      <c r="G426" s="26"/>
      <c r="H426" s="26"/>
      <c r="I426" s="26"/>
      <c r="J426" s="26"/>
    </row>
    <row r="427" spans="7:10" x14ac:dyDescent="0.25">
      <c r="G427" s="26"/>
      <c r="H427" s="26"/>
      <c r="I427" s="26"/>
      <c r="J427" s="26"/>
    </row>
    <row r="428" spans="7:10" x14ac:dyDescent="0.25">
      <c r="G428" s="26"/>
      <c r="H428" s="26"/>
      <c r="I428" s="26"/>
      <c r="J428" s="26"/>
    </row>
    <row r="429" spans="7:10" x14ac:dyDescent="0.25">
      <c r="G429" s="26"/>
      <c r="H429" s="26"/>
      <c r="I429" s="26"/>
      <c r="J429" s="26"/>
    </row>
    <row r="430" spans="7:10" x14ac:dyDescent="0.25">
      <c r="G430" s="26"/>
      <c r="H430" s="26"/>
      <c r="I430" s="26"/>
      <c r="J430" s="26"/>
    </row>
    <row r="431" spans="7:10" x14ac:dyDescent="0.25">
      <c r="G431" s="26"/>
      <c r="H431" s="26"/>
      <c r="I431" s="26"/>
      <c r="J431" s="26"/>
    </row>
    <row r="432" spans="7:10" x14ac:dyDescent="0.25">
      <c r="G432" s="26"/>
      <c r="H432" s="26"/>
      <c r="I432" s="26"/>
      <c r="J432" s="26"/>
    </row>
    <row r="433" spans="7:10" x14ac:dyDescent="0.25">
      <c r="G433" s="26"/>
      <c r="H433" s="26"/>
      <c r="I433" s="26"/>
      <c r="J433" s="26"/>
    </row>
    <row r="434" spans="7:10" x14ac:dyDescent="0.25">
      <c r="G434" s="26"/>
      <c r="H434" s="26"/>
      <c r="I434" s="26"/>
      <c r="J434" s="26"/>
    </row>
    <row r="435" spans="7:10" x14ac:dyDescent="0.25">
      <c r="G435" s="26"/>
      <c r="H435" s="26"/>
      <c r="I435" s="26"/>
      <c r="J435" s="26"/>
    </row>
    <row r="436" spans="7:10" x14ac:dyDescent="0.25">
      <c r="G436" s="26"/>
      <c r="H436" s="26"/>
      <c r="I436" s="26"/>
      <c r="J436" s="26"/>
    </row>
    <row r="437" spans="7:10" x14ac:dyDescent="0.25">
      <c r="G437" s="26"/>
      <c r="H437" s="26"/>
      <c r="I437" s="26"/>
      <c r="J437" s="26"/>
    </row>
    <row r="438" spans="7:10" x14ac:dyDescent="0.25">
      <c r="G438" s="26"/>
      <c r="H438" s="26"/>
      <c r="I438" s="26"/>
      <c r="J438" s="26"/>
    </row>
    <row r="439" spans="7:10" x14ac:dyDescent="0.25">
      <c r="G439" s="26"/>
      <c r="H439" s="26"/>
      <c r="I439" s="26"/>
      <c r="J439" s="26"/>
    </row>
    <row r="440" spans="7:10" x14ac:dyDescent="0.25">
      <c r="G440" s="26"/>
      <c r="H440" s="26"/>
      <c r="I440" s="26"/>
      <c r="J440" s="26"/>
    </row>
    <row r="441" spans="7:10" x14ac:dyDescent="0.25">
      <c r="G441" s="26"/>
      <c r="H441" s="26"/>
      <c r="I441" s="26"/>
      <c r="J441" s="26"/>
    </row>
    <row r="442" spans="7:10" x14ac:dyDescent="0.25">
      <c r="G442" s="26"/>
      <c r="H442" s="26"/>
      <c r="I442" s="26"/>
      <c r="J442" s="26"/>
    </row>
    <row r="443" spans="7:10" x14ac:dyDescent="0.25">
      <c r="G443" s="26"/>
      <c r="H443" s="26"/>
      <c r="I443" s="26"/>
      <c r="J443" s="26"/>
    </row>
    <row r="444" spans="7:10" x14ac:dyDescent="0.25">
      <c r="G444" s="26"/>
      <c r="H444" s="26"/>
      <c r="I444" s="26"/>
      <c r="J444" s="26"/>
    </row>
    <row r="445" spans="7:10" x14ac:dyDescent="0.25">
      <c r="G445" s="26"/>
      <c r="H445" s="26"/>
      <c r="I445" s="26"/>
      <c r="J445" s="26"/>
    </row>
    <row r="446" spans="7:10" x14ac:dyDescent="0.25">
      <c r="G446" s="26"/>
      <c r="H446" s="26"/>
      <c r="I446" s="26"/>
      <c r="J446" s="26"/>
    </row>
    <row r="447" spans="7:10" x14ac:dyDescent="0.25">
      <c r="G447" s="26"/>
      <c r="H447" s="26"/>
      <c r="I447" s="26"/>
      <c r="J447" s="26"/>
    </row>
    <row r="448" spans="7:10" x14ac:dyDescent="0.25">
      <c r="G448" s="26"/>
      <c r="H448" s="26"/>
      <c r="I448" s="26"/>
      <c r="J448" s="26"/>
    </row>
    <row r="449" spans="7:10" x14ac:dyDescent="0.25">
      <c r="G449" s="26"/>
      <c r="H449" s="26"/>
      <c r="I449" s="26"/>
      <c r="J449" s="26"/>
    </row>
    <row r="450" spans="7:10" x14ac:dyDescent="0.25">
      <c r="G450" s="26"/>
      <c r="H450" s="26"/>
      <c r="I450" s="26"/>
      <c r="J450" s="26"/>
    </row>
    <row r="451" spans="7:10" x14ac:dyDescent="0.25">
      <c r="G451" s="26"/>
      <c r="H451" s="26"/>
      <c r="I451" s="26"/>
      <c r="J451" s="26"/>
    </row>
    <row r="452" spans="7:10" x14ac:dyDescent="0.25">
      <c r="G452" s="26"/>
      <c r="H452" s="26"/>
      <c r="I452" s="26"/>
      <c r="J452" s="26"/>
    </row>
    <row r="453" spans="7:10" x14ac:dyDescent="0.25">
      <c r="G453" s="26"/>
      <c r="H453" s="26"/>
      <c r="I453" s="26"/>
      <c r="J453" s="26"/>
    </row>
    <row r="454" spans="7:10" x14ac:dyDescent="0.25">
      <c r="G454" s="26"/>
      <c r="H454" s="26"/>
      <c r="I454" s="26"/>
      <c r="J454" s="26"/>
    </row>
    <row r="455" spans="7:10" x14ac:dyDescent="0.25">
      <c r="G455" s="26"/>
      <c r="H455" s="26"/>
      <c r="I455" s="26"/>
      <c r="J455" s="26"/>
    </row>
    <row r="456" spans="7:10" x14ac:dyDescent="0.25">
      <c r="G456" s="26"/>
      <c r="H456" s="26"/>
      <c r="I456" s="26"/>
      <c r="J456" s="26"/>
    </row>
    <row r="457" spans="7:10" x14ac:dyDescent="0.25">
      <c r="G457" s="26"/>
      <c r="H457" s="26"/>
      <c r="I457" s="26"/>
      <c r="J457" s="26"/>
    </row>
    <row r="458" spans="7:10" x14ac:dyDescent="0.25">
      <c r="G458" s="26"/>
      <c r="H458" s="26"/>
      <c r="I458" s="26"/>
      <c r="J458" s="26"/>
    </row>
    <row r="459" spans="7:10" x14ac:dyDescent="0.25">
      <c r="G459" s="26"/>
      <c r="H459" s="26"/>
      <c r="I459" s="26"/>
      <c r="J459" s="26"/>
    </row>
    <row r="460" spans="7:10" x14ac:dyDescent="0.25">
      <c r="G460" s="26"/>
      <c r="H460" s="26"/>
      <c r="I460" s="26"/>
      <c r="J460" s="26"/>
    </row>
    <row r="461" spans="7:10" x14ac:dyDescent="0.25">
      <c r="G461" s="26"/>
      <c r="H461" s="26"/>
      <c r="I461" s="26"/>
      <c r="J461" s="26"/>
    </row>
    <row r="462" spans="7:10" x14ac:dyDescent="0.25">
      <c r="G462" s="26"/>
      <c r="H462" s="26"/>
      <c r="I462" s="26"/>
      <c r="J462" s="26"/>
    </row>
    <row r="463" spans="7:10" x14ac:dyDescent="0.25">
      <c r="G463" s="26"/>
      <c r="H463" s="26"/>
      <c r="I463" s="26"/>
      <c r="J463" s="26"/>
    </row>
    <row r="464" spans="7:10" x14ac:dyDescent="0.25">
      <c r="G464" s="26"/>
      <c r="H464" s="26"/>
      <c r="I464" s="26"/>
      <c r="J464" s="26"/>
    </row>
    <row r="465" spans="7:10" x14ac:dyDescent="0.25">
      <c r="G465" s="26"/>
      <c r="H465" s="26"/>
      <c r="I465" s="26"/>
      <c r="J465" s="26"/>
    </row>
    <row r="466" spans="7:10" x14ac:dyDescent="0.25">
      <c r="G466" s="26"/>
      <c r="H466" s="26"/>
      <c r="I466" s="26"/>
      <c r="J466" s="26"/>
    </row>
    <row r="467" spans="7:10" x14ac:dyDescent="0.25">
      <c r="G467" s="26"/>
      <c r="H467" s="26"/>
      <c r="I467" s="26"/>
      <c r="J467" s="26"/>
    </row>
    <row r="468" spans="7:10" x14ac:dyDescent="0.25">
      <c r="G468" s="26"/>
      <c r="H468" s="26"/>
      <c r="I468" s="26"/>
      <c r="J468" s="26"/>
    </row>
    <row r="469" spans="7:10" x14ac:dyDescent="0.25">
      <c r="G469" s="26"/>
      <c r="H469" s="26"/>
      <c r="I469" s="26"/>
      <c r="J469" s="26"/>
    </row>
    <row r="470" spans="7:10" x14ac:dyDescent="0.25">
      <c r="G470" s="26"/>
      <c r="H470" s="26"/>
      <c r="I470" s="26"/>
      <c r="J470" s="26"/>
    </row>
    <row r="471" spans="7:10" x14ac:dyDescent="0.25">
      <c r="G471" s="26"/>
      <c r="H471" s="26"/>
      <c r="I471" s="26"/>
      <c r="J471" s="26"/>
    </row>
    <row r="472" spans="7:10" x14ac:dyDescent="0.25">
      <c r="G472" s="26"/>
      <c r="H472" s="26"/>
      <c r="I472" s="26"/>
      <c r="J472" s="26"/>
    </row>
    <row r="473" spans="7:10" x14ac:dyDescent="0.25">
      <c r="G473" s="26"/>
      <c r="H473" s="26"/>
      <c r="I473" s="26"/>
      <c r="J473" s="26"/>
    </row>
    <row r="474" spans="7:10" x14ac:dyDescent="0.25">
      <c r="G474" s="26"/>
      <c r="H474" s="26"/>
      <c r="I474" s="26"/>
      <c r="J474" s="26"/>
    </row>
    <row r="475" spans="7:10" x14ac:dyDescent="0.25">
      <c r="G475" s="26"/>
      <c r="H475" s="26"/>
      <c r="I475" s="26"/>
      <c r="J475" s="26"/>
    </row>
    <row r="476" spans="7:10" x14ac:dyDescent="0.25">
      <c r="G476" s="26"/>
      <c r="H476" s="26"/>
      <c r="I476" s="26"/>
      <c r="J476" s="26"/>
    </row>
    <row r="477" spans="7:10" x14ac:dyDescent="0.25">
      <c r="G477" s="26"/>
      <c r="H477" s="26"/>
      <c r="I477" s="26"/>
      <c r="J477" s="26"/>
    </row>
    <row r="478" spans="7:10" x14ac:dyDescent="0.25">
      <c r="G478" s="26"/>
      <c r="H478" s="26"/>
      <c r="I478" s="26"/>
      <c r="J478" s="26"/>
    </row>
    <row r="479" spans="7:10" x14ac:dyDescent="0.25">
      <c r="G479" s="26"/>
      <c r="H479" s="26"/>
      <c r="I479" s="26"/>
      <c r="J479" s="26"/>
    </row>
    <row r="480" spans="7:10" x14ac:dyDescent="0.25">
      <c r="G480" s="26"/>
      <c r="H480" s="26"/>
      <c r="I480" s="26"/>
      <c r="J480" s="26"/>
    </row>
    <row r="481" spans="7:10" x14ac:dyDescent="0.25">
      <c r="G481" s="26"/>
      <c r="H481" s="26"/>
      <c r="I481" s="26"/>
      <c r="J481" s="26"/>
    </row>
    <row r="482" spans="7:10" x14ac:dyDescent="0.25">
      <c r="G482" s="26"/>
      <c r="H482" s="26"/>
      <c r="I482" s="26"/>
      <c r="J482" s="26"/>
    </row>
    <row r="483" spans="7:10" x14ac:dyDescent="0.25">
      <c r="G483" s="26"/>
      <c r="H483" s="26"/>
      <c r="I483" s="26"/>
      <c r="J483" s="26"/>
    </row>
    <row r="484" spans="7:10" x14ac:dyDescent="0.25">
      <c r="G484" s="26"/>
      <c r="H484" s="26"/>
      <c r="I484" s="26"/>
      <c r="J484" s="26"/>
    </row>
    <row r="485" spans="7:10" x14ac:dyDescent="0.25">
      <c r="G485" s="26"/>
      <c r="H485" s="26"/>
      <c r="I485" s="26"/>
      <c r="J485" s="26"/>
    </row>
    <row r="486" spans="7:10" x14ac:dyDescent="0.25">
      <c r="G486" s="26"/>
      <c r="H486" s="26"/>
      <c r="I486" s="26"/>
      <c r="J486" s="26"/>
    </row>
    <row r="487" spans="7:10" x14ac:dyDescent="0.25">
      <c r="G487" s="26"/>
      <c r="H487" s="26"/>
      <c r="I487" s="26"/>
      <c r="J487" s="26"/>
    </row>
    <row r="488" spans="7:10" x14ac:dyDescent="0.25">
      <c r="G488" s="26"/>
      <c r="H488" s="26"/>
      <c r="I488" s="26"/>
      <c r="J488" s="26"/>
    </row>
    <row r="489" spans="7:10" x14ac:dyDescent="0.25">
      <c r="G489" s="26"/>
      <c r="H489" s="26"/>
      <c r="I489" s="26"/>
      <c r="J489" s="26"/>
    </row>
    <row r="490" spans="7:10" x14ac:dyDescent="0.25">
      <c r="G490" s="26"/>
      <c r="H490" s="26"/>
      <c r="I490" s="26"/>
      <c r="J490" s="26"/>
    </row>
    <row r="491" spans="7:10" x14ac:dyDescent="0.25">
      <c r="G491" s="26"/>
      <c r="H491" s="26"/>
      <c r="I491" s="26"/>
      <c r="J491" s="26"/>
    </row>
    <row r="492" spans="7:10" x14ac:dyDescent="0.25">
      <c r="G492" s="26"/>
      <c r="H492" s="26"/>
      <c r="I492" s="26"/>
      <c r="J492" s="26"/>
    </row>
    <row r="493" spans="7:10" x14ac:dyDescent="0.25">
      <c r="G493" s="26"/>
      <c r="H493" s="26"/>
      <c r="I493" s="26"/>
      <c r="J493" s="26"/>
    </row>
    <row r="494" spans="7:10" x14ac:dyDescent="0.25">
      <c r="G494" s="26"/>
      <c r="H494" s="26"/>
      <c r="I494" s="26"/>
      <c r="J494" s="26"/>
    </row>
    <row r="495" spans="7:10" x14ac:dyDescent="0.25">
      <c r="G495" s="26"/>
      <c r="H495" s="26"/>
      <c r="I495" s="26"/>
      <c r="J495" s="26"/>
    </row>
    <row r="496" spans="7:10" x14ac:dyDescent="0.25">
      <c r="G496" s="26"/>
      <c r="H496" s="26"/>
      <c r="I496" s="26"/>
      <c r="J496" s="26"/>
    </row>
    <row r="497" spans="7:10" x14ac:dyDescent="0.25">
      <c r="G497" s="26"/>
      <c r="H497" s="26"/>
      <c r="I497" s="26"/>
      <c r="J497" s="26"/>
    </row>
    <row r="498" spans="7:10" x14ac:dyDescent="0.25">
      <c r="G498" s="26"/>
      <c r="H498" s="26"/>
      <c r="I498" s="26"/>
      <c r="J498" s="26"/>
    </row>
    <row r="499" spans="7:10" x14ac:dyDescent="0.25">
      <c r="G499" s="26"/>
      <c r="H499" s="26"/>
      <c r="I499" s="26"/>
      <c r="J499" s="26"/>
    </row>
    <row r="500" spans="7:10" x14ac:dyDescent="0.25">
      <c r="G500" s="26"/>
      <c r="H500" s="26"/>
      <c r="I500" s="26"/>
      <c r="J500" s="26"/>
    </row>
    <row r="501" spans="7:10" x14ac:dyDescent="0.25">
      <c r="G501" s="26"/>
      <c r="H501" s="26"/>
      <c r="I501" s="26"/>
      <c r="J501" s="26"/>
    </row>
    <row r="502" spans="7:10" x14ac:dyDescent="0.25">
      <c r="G502" s="26"/>
      <c r="H502" s="26"/>
      <c r="I502" s="26"/>
      <c r="J502" s="26"/>
    </row>
    <row r="503" spans="7:10" x14ac:dyDescent="0.25">
      <c r="G503" s="26"/>
      <c r="H503" s="26"/>
      <c r="I503" s="26"/>
      <c r="J503" s="26"/>
    </row>
    <row r="504" spans="7:10" x14ac:dyDescent="0.25">
      <c r="G504" s="26"/>
      <c r="H504" s="26"/>
      <c r="I504" s="26"/>
      <c r="J504" s="26"/>
    </row>
    <row r="505" spans="7:10" x14ac:dyDescent="0.25">
      <c r="G505" s="26"/>
      <c r="H505" s="26"/>
      <c r="I505" s="26"/>
      <c r="J505" s="26"/>
    </row>
    <row r="506" spans="7:10" x14ac:dyDescent="0.25">
      <c r="G506" s="26"/>
      <c r="H506" s="26"/>
      <c r="I506" s="26"/>
      <c r="J506" s="26"/>
    </row>
    <row r="507" spans="7:10" x14ac:dyDescent="0.25">
      <c r="G507" s="26"/>
      <c r="H507" s="26"/>
      <c r="I507" s="26"/>
      <c r="J507" s="26"/>
    </row>
    <row r="508" spans="7:10" x14ac:dyDescent="0.25">
      <c r="G508" s="26"/>
      <c r="H508" s="26"/>
      <c r="I508" s="26"/>
      <c r="J508" s="26"/>
    </row>
    <row r="509" spans="7:10" x14ac:dyDescent="0.25">
      <c r="G509" s="26"/>
      <c r="H509" s="26"/>
      <c r="I509" s="26"/>
      <c r="J509" s="26"/>
    </row>
    <row r="510" spans="7:10" x14ac:dyDescent="0.25">
      <c r="G510" s="26"/>
      <c r="H510" s="26"/>
      <c r="I510" s="26"/>
      <c r="J510" s="26"/>
    </row>
    <row r="511" spans="7:10" x14ac:dyDescent="0.25">
      <c r="G511" s="26"/>
      <c r="H511" s="26"/>
      <c r="I511" s="26"/>
      <c r="J511" s="26"/>
    </row>
    <row r="512" spans="7:10" x14ac:dyDescent="0.25">
      <c r="G512" s="26"/>
      <c r="H512" s="26"/>
      <c r="I512" s="26"/>
      <c r="J512" s="26"/>
    </row>
    <row r="513" spans="7:10" x14ac:dyDescent="0.25">
      <c r="G513" s="26"/>
      <c r="H513" s="26"/>
      <c r="I513" s="26"/>
      <c r="J513" s="26"/>
    </row>
    <row r="514" spans="7:10" x14ac:dyDescent="0.25">
      <c r="G514" s="26"/>
      <c r="H514" s="26"/>
      <c r="I514" s="26"/>
      <c r="J514" s="26"/>
    </row>
    <row r="515" spans="7:10" x14ac:dyDescent="0.25">
      <c r="G515" s="26"/>
      <c r="H515" s="26"/>
      <c r="I515" s="26"/>
      <c r="J515" s="26"/>
    </row>
    <row r="516" spans="7:10" x14ac:dyDescent="0.25">
      <c r="G516" s="26"/>
      <c r="H516" s="26"/>
      <c r="I516" s="26"/>
      <c r="J516" s="26"/>
    </row>
    <row r="517" spans="7:10" x14ac:dyDescent="0.25">
      <c r="G517" s="26"/>
      <c r="H517" s="26"/>
      <c r="I517" s="26"/>
      <c r="J517" s="26"/>
    </row>
    <row r="518" spans="7:10" x14ac:dyDescent="0.25">
      <c r="G518" s="26"/>
      <c r="H518" s="26"/>
      <c r="I518" s="26"/>
      <c r="J518" s="26"/>
    </row>
    <row r="519" spans="7:10" x14ac:dyDescent="0.25">
      <c r="G519" s="26"/>
      <c r="H519" s="26"/>
      <c r="I519" s="26"/>
      <c r="J519" s="26"/>
    </row>
    <row r="520" spans="7:10" x14ac:dyDescent="0.25">
      <c r="G520" s="26"/>
      <c r="H520" s="26"/>
      <c r="I520" s="26"/>
      <c r="J520" s="26"/>
    </row>
    <row r="521" spans="7:10" x14ac:dyDescent="0.25">
      <c r="G521" s="26"/>
      <c r="H521" s="26"/>
      <c r="I521" s="26"/>
      <c r="J521" s="26"/>
    </row>
    <row r="522" spans="7:10" x14ac:dyDescent="0.25">
      <c r="G522" s="26"/>
      <c r="H522" s="26"/>
      <c r="I522" s="26"/>
      <c r="J522" s="26"/>
    </row>
    <row r="523" spans="7:10" x14ac:dyDescent="0.25">
      <c r="G523" s="26"/>
      <c r="H523" s="26"/>
      <c r="I523" s="26"/>
      <c r="J523" s="26"/>
    </row>
    <row r="524" spans="7:10" x14ac:dyDescent="0.25">
      <c r="G524" s="26"/>
      <c r="H524" s="26"/>
      <c r="I524" s="26"/>
      <c r="J524" s="26"/>
    </row>
    <row r="525" spans="7:10" x14ac:dyDescent="0.25">
      <c r="G525" s="26"/>
      <c r="H525" s="26"/>
      <c r="I525" s="26"/>
      <c r="J525" s="26"/>
    </row>
    <row r="526" spans="7:10" x14ac:dyDescent="0.25">
      <c r="G526" s="26"/>
      <c r="H526" s="26"/>
      <c r="I526" s="26"/>
      <c r="J526" s="26"/>
    </row>
    <row r="527" spans="7:10" x14ac:dyDescent="0.25">
      <c r="G527" s="26"/>
      <c r="H527" s="26"/>
      <c r="I527" s="26"/>
      <c r="J527" s="26"/>
    </row>
    <row r="528" spans="7:10" x14ac:dyDescent="0.25">
      <c r="G528" s="26"/>
      <c r="H528" s="26"/>
      <c r="I528" s="26"/>
      <c r="J528" s="26"/>
    </row>
    <row r="529" spans="7:10" x14ac:dyDescent="0.25">
      <c r="G529" s="26"/>
      <c r="H529" s="26"/>
      <c r="I529" s="26"/>
      <c r="J529" s="26"/>
    </row>
    <row r="530" spans="7:10" x14ac:dyDescent="0.25">
      <c r="G530" s="26"/>
      <c r="H530" s="26"/>
      <c r="I530" s="26"/>
      <c r="J530" s="26"/>
    </row>
  </sheetData>
  <mergeCells count="162">
    <mergeCell ref="A266:J266"/>
    <mergeCell ref="E336:J336"/>
    <mergeCell ref="A336:D336"/>
    <mergeCell ref="A280:F280"/>
    <mergeCell ref="A82:D82"/>
    <mergeCell ref="A84:D84"/>
    <mergeCell ref="A144:D144"/>
    <mergeCell ref="E11:J11"/>
    <mergeCell ref="E13:J13"/>
    <mergeCell ref="E16:J16"/>
    <mergeCell ref="E18:J18"/>
    <mergeCell ref="E20:J20"/>
    <mergeCell ref="E22:J22"/>
    <mergeCell ref="E24:J24"/>
    <mergeCell ref="E26:J26"/>
    <mergeCell ref="E28:J28"/>
    <mergeCell ref="E30:J30"/>
    <mergeCell ref="E68:J68"/>
    <mergeCell ref="E82:J82"/>
    <mergeCell ref="E84:J84"/>
    <mergeCell ref="E144:J144"/>
    <mergeCell ref="E162:J162"/>
    <mergeCell ref="E231:J231"/>
    <mergeCell ref="E233:J233"/>
    <mergeCell ref="E294:J294"/>
    <mergeCell ref="A282:J282"/>
    <mergeCell ref="A290:J290"/>
    <mergeCell ref="A271:J271"/>
    <mergeCell ref="A272:J272"/>
    <mergeCell ref="A275:J275"/>
    <mergeCell ref="A333:J333"/>
    <mergeCell ref="A335:J335"/>
    <mergeCell ref="A295:J295"/>
    <mergeCell ref="A296:J296"/>
    <mergeCell ref="A307:J307"/>
    <mergeCell ref="A325:J325"/>
    <mergeCell ref="A326:J326"/>
    <mergeCell ref="A332:J332"/>
    <mergeCell ref="A293:J293"/>
    <mergeCell ref="A294:D294"/>
    <mergeCell ref="A281:J281"/>
    <mergeCell ref="A279:J279"/>
    <mergeCell ref="A334:D334"/>
    <mergeCell ref="E334:J334"/>
    <mergeCell ref="A11:D11"/>
    <mergeCell ref="A13:D13"/>
    <mergeCell ref="A16:D16"/>
    <mergeCell ref="A18:D18"/>
    <mergeCell ref="A20:D20"/>
    <mergeCell ref="A22:D22"/>
    <mergeCell ref="A24:D24"/>
    <mergeCell ref="A74:D74"/>
    <mergeCell ref="A76:D76"/>
    <mergeCell ref="A26:D26"/>
    <mergeCell ref="A28:D28"/>
    <mergeCell ref="A30:D30"/>
    <mergeCell ref="A62:D62"/>
    <mergeCell ref="A68:D68"/>
    <mergeCell ref="A69:J69"/>
    <mergeCell ref="A71:J71"/>
    <mergeCell ref="A73:J73"/>
    <mergeCell ref="A34:J34"/>
    <mergeCell ref="A35:J35"/>
    <mergeCell ref="A56:J56"/>
    <mergeCell ref="A61:J61"/>
    <mergeCell ref="A72:D72"/>
    <mergeCell ref="A75:J75"/>
    <mergeCell ref="I1:J1"/>
    <mergeCell ref="A4:J4"/>
    <mergeCell ref="A63:J63"/>
    <mergeCell ref="A64:J64"/>
    <mergeCell ref="A67:J67"/>
    <mergeCell ref="A17:J17"/>
    <mergeCell ref="A19:J19"/>
    <mergeCell ref="A21:J21"/>
    <mergeCell ref="A23:J23"/>
    <mergeCell ref="A25:J25"/>
    <mergeCell ref="A27:J27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89:J89"/>
    <mergeCell ref="A91:J91"/>
    <mergeCell ref="A261:J261"/>
    <mergeCell ref="A262:J262"/>
    <mergeCell ref="A77:J77"/>
    <mergeCell ref="A78:J78"/>
    <mergeCell ref="A81:J81"/>
    <mergeCell ref="A83:J83"/>
    <mergeCell ref="A29:J29"/>
    <mergeCell ref="A31:J31"/>
    <mergeCell ref="A85:J85"/>
    <mergeCell ref="A86:J86"/>
    <mergeCell ref="A143:J143"/>
    <mergeCell ref="A134:J134"/>
    <mergeCell ref="A140:J140"/>
    <mergeCell ref="A222:J222"/>
    <mergeCell ref="A221:J221"/>
    <mergeCell ref="A228:J228"/>
    <mergeCell ref="A230:J230"/>
    <mergeCell ref="A231:D231"/>
    <mergeCell ref="A232:J232"/>
    <mergeCell ref="A233:D233"/>
    <mergeCell ref="A102:J102"/>
    <mergeCell ref="A103:J103"/>
    <mergeCell ref="A208:J208"/>
    <mergeCell ref="A93:J93"/>
    <mergeCell ref="A94:J94"/>
    <mergeCell ref="A95:D95"/>
    <mergeCell ref="E95:J95"/>
    <mergeCell ref="A96:J96"/>
    <mergeCell ref="A97:D97"/>
    <mergeCell ref="E97:J97"/>
    <mergeCell ref="A98:J98"/>
    <mergeCell ref="A100:J100"/>
    <mergeCell ref="A99:D99"/>
    <mergeCell ref="E99:J99"/>
    <mergeCell ref="A127:J127"/>
    <mergeCell ref="A129:J129"/>
    <mergeCell ref="A145:J145"/>
    <mergeCell ref="A146:J146"/>
    <mergeCell ref="A148:J148"/>
    <mergeCell ref="A150:J150"/>
    <mergeCell ref="A153:J153"/>
    <mergeCell ref="A155:J155"/>
    <mergeCell ref="A159:J159"/>
    <mergeCell ref="A161:J161"/>
    <mergeCell ref="A162:D162"/>
    <mergeCell ref="A235:J235"/>
    <mergeCell ref="A245:J245"/>
    <mergeCell ref="A251:J251"/>
    <mergeCell ref="A253:J253"/>
    <mergeCell ref="A257:J257"/>
    <mergeCell ref="A259:J259"/>
    <mergeCell ref="A260:D260"/>
    <mergeCell ref="E260:J260"/>
    <mergeCell ref="A101:D101"/>
    <mergeCell ref="E101:J101"/>
    <mergeCell ref="A234:J234"/>
    <mergeCell ref="A163:J163"/>
    <mergeCell ref="A164:J164"/>
    <mergeCell ref="A167:J167"/>
    <mergeCell ref="A170:J170"/>
    <mergeCell ref="A176:J176"/>
    <mergeCell ref="A184:J184"/>
    <mergeCell ref="A182:J182"/>
    <mergeCell ref="A183:D183"/>
    <mergeCell ref="E183:J183"/>
    <mergeCell ref="A189:J189"/>
    <mergeCell ref="A190:J190"/>
    <mergeCell ref="A194:J194"/>
    <mergeCell ref="A203:J203"/>
  </mergeCells>
  <pageMargins left="0" right="0" top="0.55118110236220474" bottom="0.55118110236220474" header="0.31496062992125984" footer="0.31496062992125984"/>
  <pageSetup paperSize="9" scale="89" orientation="portrait" r:id="rId1"/>
  <rowBreaks count="3" manualBreakCount="3">
    <brk id="33" max="9" man="1"/>
    <brk id="92" max="9" man="1"/>
    <brk id="17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2023-05-24T07:18:20Z</dcterms:modified>
</cp:coreProperties>
</file>